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ocuments\Community Council\Cash Book Bal. analysis\"/>
    </mc:Choice>
  </mc:AlternateContent>
  <xr:revisionPtr revIDLastSave="0" documentId="13_ncr:1_{973960BA-8F4E-47A3-9FFA-0306C476F6AA}" xr6:coauthVersionLast="47" xr6:coauthVersionMax="47" xr10:uidLastSave="{00000000-0000-0000-0000-000000000000}"/>
  <bookViews>
    <workbookView xWindow="-120" yWindow="-120" windowWidth="25440" windowHeight="15390" activeTab="3" xr2:uid="{6693860D-390A-486C-9A8C-DC3CFC33AAEF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Sheet1!$A$1:$O$26</definedName>
    <definedName name="_xlnm.Print_Area" localSheetId="2">Sheet3!$A$1:$L$26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4" l="1"/>
  <c r="J19" i="4"/>
  <c r="I19" i="4"/>
  <c r="H19" i="4"/>
  <c r="G19" i="4"/>
  <c r="F19" i="4"/>
  <c r="E19" i="4"/>
  <c r="D19" i="4"/>
  <c r="L5" i="4"/>
  <c r="L6" i="4" s="1"/>
  <c r="L25" i="3"/>
  <c r="L24" i="3"/>
  <c r="I4" i="3"/>
  <c r="K4" i="3" s="1"/>
  <c r="J26" i="3"/>
  <c r="H26" i="3"/>
  <c r="G26" i="3"/>
  <c r="F26" i="3"/>
  <c r="E26" i="3"/>
  <c r="D26" i="3"/>
  <c r="L5" i="3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I26" i="3"/>
  <c r="D45" i="2"/>
  <c r="D38" i="2"/>
  <c r="J31" i="2"/>
  <c r="K31" i="2"/>
  <c r="J28" i="1"/>
  <c r="O4" i="2"/>
  <c r="M30" i="2"/>
  <c r="L31" i="2"/>
  <c r="H31" i="2"/>
  <c r="G31" i="2"/>
  <c r="F31" i="2"/>
  <c r="E31" i="2"/>
  <c r="D31" i="2"/>
  <c r="I31" i="2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D26" i="1"/>
  <c r="E26" i="1"/>
  <c r="K26" i="1"/>
  <c r="K26" i="3" l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J26" i="1"/>
  <c r="I26" i="1"/>
  <c r="H26" i="1"/>
  <c r="G26" i="1"/>
  <c r="F26" i="1"/>
  <c r="L4" i="1" l="1"/>
  <c r="L26" i="1" s="1"/>
</calcChain>
</file>

<file path=xl/sharedStrings.xml><?xml version="1.0" encoding="utf-8"?>
<sst xmlns="http://schemas.openxmlformats.org/spreadsheetml/2006/main" count="187" uniqueCount="112">
  <si>
    <t>MELDRUM, BOURTIE &amp; DAVIOT COMMUNITY COUNCIL - ACCOUNTS</t>
  </si>
  <si>
    <t>Date</t>
  </si>
  <si>
    <t>Chq . No</t>
  </si>
  <si>
    <t>Description</t>
  </si>
  <si>
    <t>Amount</t>
  </si>
  <si>
    <t>Defib.</t>
  </si>
  <si>
    <t>Tidy V</t>
  </si>
  <si>
    <t>O/Meld.</t>
  </si>
  <si>
    <t xml:space="preserve"> Dav.</t>
  </si>
  <si>
    <t>Memorial</t>
  </si>
  <si>
    <t xml:space="preserve">War </t>
  </si>
  <si>
    <t>Total</t>
  </si>
  <si>
    <t>E/mkd.Fnds.</t>
  </si>
  <si>
    <t>Gen. Fnds.</t>
  </si>
  <si>
    <t>Grand</t>
  </si>
  <si>
    <t xml:space="preserve">Balances b/f </t>
  </si>
  <si>
    <t>Border Signs re finger signage for Oldmeldrum</t>
  </si>
  <si>
    <t>Balances</t>
  </si>
  <si>
    <t>Abedeenshire Council - Admin. Grant</t>
  </si>
  <si>
    <t>Gen. Income/Exp.</t>
  </si>
  <si>
    <t>Solway Direct - Bench for Daviot, Grant funded</t>
  </si>
  <si>
    <t>Plants for tubs in Daviot</t>
  </si>
  <si>
    <t>Aberdeen North Foodbank Donation -agreed by AO</t>
  </si>
  <si>
    <t>Aberdeenshire Cncl. DO Grant re finger signage O/M</t>
  </si>
  <si>
    <t>Tidy Village Grants O/M £1,200 &amp; Dav. £600</t>
  </si>
  <si>
    <t>S.P. Services - 4 new pads for Defibrillators- Sq. O/M</t>
  </si>
  <si>
    <t>MAIG  Sponsorship Flower displays Sq. O/M</t>
  </si>
  <si>
    <t>Meldrum Paths Group re new sings for Barra Hill</t>
  </si>
  <si>
    <t>Richard Elliott re web hosting &amp; domain fee -3 yrs.</t>
  </si>
  <si>
    <t>Formartine P/ship grant re Daviot Bench</t>
  </si>
  <si>
    <t>Cumulative</t>
  </si>
  <si>
    <t>Bank Bal.</t>
  </si>
  <si>
    <t>Exps. Meeting MHH£60 23.8.19, Honar. E. Arthur re acs. £30</t>
  </si>
  <si>
    <t>Forbes Sols. -mats. to fix bench Daviot (prt. Grant from FRP)</t>
  </si>
  <si>
    <t>Aberdeenshire Cncl. Re-generation Grant re Town Centre Grp</t>
  </si>
  <si>
    <t>Re-credit re chq. 10144 Donation not used by North A.F/bank</t>
  </si>
  <si>
    <t>Royal Br. Legion, Oldmeldrum re foodbank Oldmeldrum</t>
  </si>
  <si>
    <t>Nicky Tams re Gift to David Clare on leaving CC</t>
  </si>
  <si>
    <t>DD</t>
  </si>
  <si>
    <t>ICO -annual fee re Data Protection</t>
  </si>
  <si>
    <t xml:space="preserve">Aberdeenshire Council - FAC Grant re Town Centre </t>
  </si>
  <si>
    <t>M &amp; S Gift Card for Eileen Arthur re Examination of Acs.</t>
  </si>
  <si>
    <t>Honararium, Christopher Shepherd, Town Orderly</t>
  </si>
  <si>
    <t>Oldmeldrum &amp; Daviot Scouts re Litter Pick in Oldmeldrum</t>
  </si>
  <si>
    <t>Grampian Steel Services Ltd. re wood for Daviot Car Park imprts.</t>
  </si>
  <si>
    <t>Daviot Estate Community, funds for defibrillaror electricity</t>
  </si>
  <si>
    <t>Daviot Community Trust - Q.Dust for Annexe Car Park, Daviot</t>
  </si>
  <si>
    <t>25/08/221</t>
  </si>
  <si>
    <t>Zoom costs for 10 months</t>
  </si>
  <si>
    <t>SSE Energy Supply Ltd re 12 mths. Elect. Edinmore Defib. Daviot</t>
  </si>
  <si>
    <t xml:space="preserve">Aberdeenshire Cncl. Tidy V. Sch. </t>
  </si>
  <si>
    <t>Meldrum Comm. Gdn. re Wm. Forsyth Mem. Garden Plaque</t>
  </si>
  <si>
    <t>R.Elliott,website costs-domain Reg. £19.19, web hosting £115.20</t>
  </si>
  <si>
    <t>MAIG - sponsorship of hanging baskets in Square Odmeldrum</t>
  </si>
  <si>
    <t>DAIG - sponsorship of flower tubs in Daviot</t>
  </si>
  <si>
    <t>Honararium, Christopher Shepherd, Town Orderly -Aug.Sept</t>
  </si>
  <si>
    <t>Admin. Grant £866 &amp; £40 re Data Prot.DD</t>
  </si>
  <si>
    <t>CC's contribution to "lighthouse" in the Square</t>
  </si>
  <si>
    <t xml:space="preserve">                  </t>
  </si>
  <si>
    <t>Forbes solutions reimbursement R/Roller Hire, Fuel, 2 salt  bins</t>
  </si>
  <si>
    <t>Donation(Anonimous)  re additional defibrillator for Oldmeldrum</t>
  </si>
  <si>
    <t>TC Phoenix Fund - Oldmeldrum 2nd. Claim</t>
  </si>
  <si>
    <t>Meldrum Comm. Gdn. Re Maintenance Appeal</t>
  </si>
  <si>
    <t>ICO re Data Protection Annual Fee</t>
  </si>
  <si>
    <t>Correction - see note 1 below</t>
  </si>
  <si>
    <t>Note 1</t>
  </si>
  <si>
    <t>the balance of £83.61 was carried forward in error when the actual figure should have been dr. £219.67</t>
  </si>
  <si>
    <t>The grant paid did not include the VAT element and therefore, the deficit was to be borne by the general fund</t>
  </si>
  <si>
    <t>The figures are :</t>
  </si>
  <si>
    <t>Donation -MMB 25.8.17</t>
  </si>
  <si>
    <t>Developer Obligations 27.6.19</t>
  </si>
  <si>
    <t>total</t>
  </si>
  <si>
    <t>less costs</t>
  </si>
  <si>
    <t>Aberdeenshire Cnc. Planning  29.8.16</t>
  </si>
  <si>
    <t>D. W Windsor -Floodlights 12.2.19</t>
  </si>
  <si>
    <t>Camwater - Lockblock  28.5.19</t>
  </si>
  <si>
    <t>NSB Contracting - installation</t>
  </si>
  <si>
    <t>MAIG - maintenance contribution from CC</t>
  </si>
  <si>
    <t>Deficit</t>
  </si>
  <si>
    <t>!st Daviot Oldmeldrum Scouts Group re litter picks  in Daviot</t>
  </si>
  <si>
    <t>!st Daviot Oldmeldrum Scouts Group re litter picks  in Oldmeldrum</t>
  </si>
  <si>
    <t>8 Pickers for Litter Picks</t>
  </si>
  <si>
    <t>Eileen Arthur - Honorarium re Examination of Accounts</t>
  </si>
  <si>
    <t>SSE Energy Supply Ltd -July  charge re Edinmore Dr. Defib.</t>
  </si>
  <si>
    <t>Chris. Shepherd Town Orderly Honorarium May/June 70hrs @ £9.50/hr</t>
  </si>
  <si>
    <t>Meldrum Amenities Imp. Gp - sponsorship of hanging baskets in Sq.O/M</t>
  </si>
  <si>
    <t>Aberdeenshire Cncl - Tidy Village Scheme re O/M £1,475,Daviot £775</t>
  </si>
  <si>
    <t>BGC</t>
  </si>
  <si>
    <t>Aberdeenshire Cncl. Administration Grant</t>
  </si>
  <si>
    <t xml:space="preserve">Post mouinted Notice Board for Daviot Estate -Auth.TVF per Area Office </t>
  </si>
  <si>
    <t>Chris Shepherd 7 weeks town orderly work</t>
  </si>
  <si>
    <t>Chris Shepherd  weeks town orderly work</t>
  </si>
  <si>
    <t>Royal Bitish Legion - use of rom for CC Meeting</t>
  </si>
  <si>
    <t>Kevin Greig - cost of 6 flags with Coat of Arms - to be covered by grant</t>
  </si>
  <si>
    <t>Hire of Romm in Town Hall re CC Meeting</t>
  </si>
  <si>
    <t>S P Services re new battery &amp; pads for defibrilators</t>
  </si>
  <si>
    <t xml:space="preserve">MAIG re assistance with replacement polytunnel due to strom </t>
  </si>
  <si>
    <t>A/shire Cncl. re £501.25 Fnger post signage, C/Arms £622.36, £257.54 CoA Flags</t>
  </si>
  <si>
    <t>Those items still to go through the Bank Account</t>
  </si>
  <si>
    <t>Long term earmarked funds £5,492.02</t>
  </si>
  <si>
    <t>Short term earmarked funds inc'd. in Gen. Funds Total £9K o/a Meldrum2030 group</t>
  </si>
  <si>
    <r>
      <t xml:space="preserve"> £20,218.15 less (£5,492.02 + £10,381.25) = </t>
    </r>
    <r>
      <rPr>
        <sz val="11"/>
        <color rgb="FFC00000"/>
        <rFont val="Calibri"/>
        <family val="2"/>
        <scheme val="minor"/>
      </rPr>
      <t>£4,344.88</t>
    </r>
    <r>
      <rPr>
        <sz val="11"/>
        <color rgb="FFFFC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available </t>
    </r>
    <r>
      <rPr>
        <sz val="11"/>
        <color rgb="FFC00000"/>
        <rFont val="Calibri"/>
        <family val="2"/>
        <scheme val="minor"/>
      </rPr>
      <t>for general use</t>
    </r>
  </si>
  <si>
    <t>Gary Oliver re erection of finger-signage - O/M Square &amp; Little Square</t>
  </si>
  <si>
    <t>Balances b/f</t>
  </si>
  <si>
    <t>Balance c/f</t>
  </si>
  <si>
    <t>&amp; grant £1,381.25 remitted by Aberdeenshire Council = £10,381.25</t>
  </si>
  <si>
    <t>ICO re Data Protection Act Fee</t>
  </si>
  <si>
    <t>Donation from ADD Accountancy Limited re Town Orderly</t>
  </si>
  <si>
    <t>Those items still to go through the Bank Account -MAIG Chq. £100</t>
  </si>
  <si>
    <t>Long term earmarked funds £5,592.02</t>
  </si>
  <si>
    <t>&amp; grant £1,381.25 remitted by Aberdeenshire Council = £10,381.25 less £675 18/4/23 = £9,706.25</t>
  </si>
  <si>
    <r>
      <t xml:space="preserve"> £19608.15 less (£5,592.02 + £9706.25) = </t>
    </r>
    <r>
      <rPr>
        <sz val="11"/>
        <color rgb="FFC00000"/>
        <rFont val="Calibri"/>
        <family val="2"/>
        <scheme val="minor"/>
      </rPr>
      <t>£4309.88</t>
    </r>
    <r>
      <rPr>
        <sz val="11"/>
        <color rgb="FFFFC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available </t>
    </r>
    <r>
      <rPr>
        <sz val="11"/>
        <color rgb="FFC00000"/>
        <rFont val="Calibri"/>
        <family val="2"/>
        <scheme val="minor"/>
      </rPr>
      <t>for general use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</si>
</sst>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4" fontId="1" fillId="0" borderId="1" xfId="0" applyNumberFormat="1" applyFont="1" applyBorder="1"/>
    <xf numFmtId="2" fontId="1" fillId="0" borderId="1" xfId="0" applyNumberFormat="1" applyFont="1" applyBorder="1"/>
    <xf numFmtId="2" fontId="0" fillId="0" borderId="1" xfId="0" applyNumberFormat="1" applyBorder="1"/>
    <xf numFmtId="0" fontId="1" fillId="0" borderId="2" xfId="0" applyFont="1" applyBorder="1"/>
    <xf numFmtId="2" fontId="1" fillId="2" borderId="1" xfId="0" applyNumberFormat="1" applyFont="1" applyFill="1" applyBorder="1"/>
    <xf numFmtId="2" fontId="1" fillId="0" borderId="0" xfId="0" applyNumberFormat="1" applyFont="1"/>
    <xf numFmtId="0" fontId="1" fillId="0" borderId="1" xfId="0" applyFont="1" applyBorder="1" applyAlignment="1">
      <alignment horizontal="right"/>
    </xf>
    <xf numFmtId="2" fontId="0" fillId="0" borderId="0" xfId="0" applyNumberFormat="1"/>
    <xf numFmtId="0" fontId="1" fillId="0" borderId="0" xfId="0" applyFont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2" fontId="0" fillId="0" borderId="3" xfId="0" applyNumberFormat="1" applyBorder="1"/>
    <xf numFmtId="2" fontId="0" fillId="3" borderId="1" xfId="0" applyNumberForma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/>
    <xf numFmtId="0" fontId="4" fillId="0" borderId="0" xfId="0" applyFont="1"/>
    <xf numFmtId="0" fontId="0" fillId="6" borderId="0" xfId="0" applyFill="1"/>
    <xf numFmtId="2" fontId="0" fillId="0" borderId="2" xfId="0" applyNumberFormat="1" applyBorder="1"/>
    <xf numFmtId="2" fontId="0" fillId="0" borderId="1" xfId="0" applyNumberFormat="1" applyFill="1" applyBorder="1"/>
    <xf numFmtId="2" fontId="0" fillId="0" borderId="2" xfId="0" applyNumberFormat="1" applyFill="1" applyBorder="1"/>
    <xf numFmtId="2" fontId="1" fillId="0" borderId="1" xfId="0" applyNumberFormat="1" applyFont="1" applyFill="1" applyBorder="1"/>
    <xf numFmtId="2" fontId="0" fillId="7" borderId="1" xfId="0" applyNumberFormat="1" applyFill="1" applyBorder="1"/>
    <xf numFmtId="1" fontId="0" fillId="0" borderId="1" xfId="0" applyNumberFormat="1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1F16F-E00D-4901-B545-E069BE3999D5}">
  <dimension ref="A1:T28"/>
  <sheetViews>
    <sheetView zoomScaleNormal="100" zoomScaleSheetLayoutView="75" workbookViewId="0">
      <selection activeCell="J23" sqref="J23"/>
    </sheetView>
  </sheetViews>
  <sheetFormatPr defaultRowHeight="15" x14ac:dyDescent="0.25"/>
  <cols>
    <col min="1" max="1" width="15.85546875" customWidth="1"/>
    <col min="3" max="3" width="57.140625" customWidth="1"/>
    <col min="4" max="4" width="13.140625" customWidth="1"/>
    <col min="5" max="5" width="18.140625" customWidth="1"/>
    <col min="6" max="6" width="10.5703125" customWidth="1"/>
    <col min="7" max="7" width="12.140625" customWidth="1"/>
    <col min="8" max="8" width="10.7109375" customWidth="1"/>
    <col min="9" max="9" width="9.5703125" customWidth="1"/>
    <col min="10" max="10" width="12.28515625" customWidth="1"/>
    <col min="11" max="11" width="12" customWidth="1"/>
    <col min="12" max="12" width="13.7109375" customWidth="1"/>
    <col min="13" max="13" width="11.7109375" customWidth="1"/>
    <col min="18" max="18" width="7" customWidth="1"/>
    <col min="19" max="20" width="9.140625" hidden="1" customWidth="1"/>
  </cols>
  <sheetData>
    <row r="1" spans="1:15" ht="15.75" x14ac:dyDescent="0.2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1:15" ht="15.75" x14ac:dyDescent="0.25">
      <c r="A2" s="1"/>
      <c r="B2" s="1"/>
      <c r="C2" s="1"/>
      <c r="D2" s="1"/>
      <c r="E2" s="1"/>
      <c r="F2" s="1"/>
      <c r="G2" s="1" t="s">
        <v>6</v>
      </c>
      <c r="H2" s="1" t="s">
        <v>6</v>
      </c>
      <c r="I2" s="1" t="s">
        <v>10</v>
      </c>
      <c r="J2" s="1" t="s">
        <v>11</v>
      </c>
      <c r="K2" s="1" t="s">
        <v>11</v>
      </c>
      <c r="L2" s="1" t="s">
        <v>14</v>
      </c>
      <c r="M2" s="1" t="s">
        <v>30</v>
      </c>
      <c r="N2" s="2"/>
      <c r="O2" s="2"/>
    </row>
    <row r="3" spans="1:15" ht="15.7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19</v>
      </c>
      <c r="F3" s="1" t="s">
        <v>5</v>
      </c>
      <c r="G3" s="1" t="s">
        <v>7</v>
      </c>
      <c r="H3" s="1" t="s">
        <v>8</v>
      </c>
      <c r="I3" s="1" t="s">
        <v>9</v>
      </c>
      <c r="J3" s="1" t="s">
        <v>12</v>
      </c>
      <c r="K3" s="1" t="s">
        <v>13</v>
      </c>
      <c r="L3" s="1" t="s">
        <v>11</v>
      </c>
      <c r="M3" s="1" t="s">
        <v>31</v>
      </c>
      <c r="N3" s="2"/>
      <c r="O3" s="2"/>
    </row>
    <row r="4" spans="1:15" ht="15.75" x14ac:dyDescent="0.25">
      <c r="A4" s="4">
        <v>43922</v>
      </c>
      <c r="B4" s="1"/>
      <c r="C4" s="1" t="s">
        <v>15</v>
      </c>
      <c r="D4" s="5">
        <v>9586.7099999999991</v>
      </c>
      <c r="E4" s="5"/>
      <c r="F4" s="5">
        <v>1883.6</v>
      </c>
      <c r="G4" s="5">
        <v>1350</v>
      </c>
      <c r="H4" s="5">
        <v>1290.5</v>
      </c>
      <c r="I4" s="5">
        <v>83.61</v>
      </c>
      <c r="J4" s="5">
        <v>4607.71</v>
      </c>
      <c r="K4" s="5">
        <v>4979</v>
      </c>
      <c r="L4" s="5">
        <f>SUM(J4:K4)</f>
        <v>9586.7099999999991</v>
      </c>
      <c r="M4" s="5">
        <v>9586.7099999999991</v>
      </c>
      <c r="N4" s="6"/>
      <c r="O4" s="6"/>
    </row>
    <row r="5" spans="1:15" ht="15.75" x14ac:dyDescent="0.25">
      <c r="A5" s="4">
        <v>43963</v>
      </c>
      <c r="B5" s="1">
        <v>10144</v>
      </c>
      <c r="C5" s="1" t="s">
        <v>22</v>
      </c>
      <c r="D5" s="5">
        <v>-1000</v>
      </c>
      <c r="E5" s="5">
        <v>-1000</v>
      </c>
      <c r="F5" s="5"/>
      <c r="G5" s="5"/>
      <c r="H5" s="5"/>
      <c r="I5" s="5"/>
      <c r="J5" s="5"/>
      <c r="K5" s="5">
        <v>-1000</v>
      </c>
      <c r="L5" s="5">
        <v>-1000</v>
      </c>
      <c r="M5" s="5">
        <f t="shared" ref="M5:M23" si="0">SUM(M4+L5)</f>
        <v>8586.7099999999991</v>
      </c>
      <c r="N5" s="6"/>
      <c r="O5" s="6"/>
    </row>
    <row r="6" spans="1:15" ht="15.75" x14ac:dyDescent="0.25">
      <c r="A6" s="4">
        <v>43985</v>
      </c>
      <c r="B6" s="1">
        <v>10145</v>
      </c>
      <c r="C6" s="1" t="s">
        <v>16</v>
      </c>
      <c r="D6" s="5">
        <v>-4650</v>
      </c>
      <c r="E6" s="5">
        <v>-4650</v>
      </c>
      <c r="F6" s="5"/>
      <c r="G6" s="5"/>
      <c r="H6" s="5"/>
      <c r="I6" s="5"/>
      <c r="J6" s="5"/>
      <c r="K6" s="5">
        <v>-4650</v>
      </c>
      <c r="L6" s="5">
        <v>-4650</v>
      </c>
      <c r="M6" s="5">
        <f t="shared" si="0"/>
        <v>3936.7099999999991</v>
      </c>
      <c r="N6" s="6"/>
      <c r="O6" s="6"/>
    </row>
    <row r="7" spans="1:15" ht="15.75" x14ac:dyDescent="0.25">
      <c r="A7" s="4">
        <v>44008</v>
      </c>
      <c r="B7" s="1"/>
      <c r="C7" s="1" t="s">
        <v>18</v>
      </c>
      <c r="D7" s="5">
        <v>885.37</v>
      </c>
      <c r="E7" s="5">
        <v>885.37</v>
      </c>
      <c r="F7" s="5"/>
      <c r="G7" s="5"/>
      <c r="H7" s="5"/>
      <c r="I7" s="5"/>
      <c r="J7" s="5"/>
      <c r="K7" s="5">
        <v>885.37</v>
      </c>
      <c r="L7" s="5">
        <v>885.37</v>
      </c>
      <c r="M7" s="5">
        <f t="shared" si="0"/>
        <v>4822.079999999999</v>
      </c>
      <c r="N7" s="6"/>
      <c r="O7" s="6"/>
    </row>
    <row r="8" spans="1:15" ht="15.75" x14ac:dyDescent="0.25">
      <c r="A8" s="4">
        <v>44012</v>
      </c>
      <c r="B8" s="1">
        <v>10146</v>
      </c>
      <c r="C8" s="1" t="s">
        <v>20</v>
      </c>
      <c r="D8" s="5">
        <v>-358.8</v>
      </c>
      <c r="E8" s="5">
        <v>-358.8</v>
      </c>
      <c r="F8" s="5"/>
      <c r="G8" s="5"/>
      <c r="H8" s="5"/>
      <c r="I8" s="5"/>
      <c r="J8" s="5"/>
      <c r="K8" s="5">
        <v>-358.8</v>
      </c>
      <c r="L8" s="5">
        <v>-358.8</v>
      </c>
      <c r="M8" s="5">
        <f t="shared" si="0"/>
        <v>4463.2799999999988</v>
      </c>
      <c r="N8" s="6"/>
      <c r="O8" s="6"/>
    </row>
    <row r="9" spans="1:15" ht="15.75" x14ac:dyDescent="0.25">
      <c r="A9" s="4">
        <v>44012</v>
      </c>
      <c r="B9" s="1">
        <v>10147</v>
      </c>
      <c r="C9" s="1" t="s">
        <v>21</v>
      </c>
      <c r="D9" s="5">
        <v>-137.44</v>
      </c>
      <c r="E9" s="5">
        <v>-137.44</v>
      </c>
      <c r="F9" s="5"/>
      <c r="G9" s="5"/>
      <c r="H9" s="5"/>
      <c r="I9" s="5"/>
      <c r="J9" s="5"/>
      <c r="K9" s="5">
        <v>-137.44</v>
      </c>
      <c r="L9" s="5">
        <v>-137.44</v>
      </c>
      <c r="M9" s="5">
        <f t="shared" si="0"/>
        <v>4325.8399999999992</v>
      </c>
      <c r="N9" s="6"/>
      <c r="O9" s="6"/>
    </row>
    <row r="10" spans="1:15" ht="15.75" x14ac:dyDescent="0.25">
      <c r="A10" s="4">
        <v>44015</v>
      </c>
      <c r="B10" s="1"/>
      <c r="C10" s="1" t="s">
        <v>23</v>
      </c>
      <c r="D10" s="5">
        <v>4602</v>
      </c>
      <c r="E10" s="5">
        <v>4602</v>
      </c>
      <c r="F10" s="5"/>
      <c r="G10" s="5"/>
      <c r="H10" s="5"/>
      <c r="I10" s="5"/>
      <c r="J10" s="5"/>
      <c r="K10" s="5">
        <v>4602</v>
      </c>
      <c r="L10" s="5">
        <v>4602</v>
      </c>
      <c r="M10" s="5">
        <f t="shared" si="0"/>
        <v>8927.84</v>
      </c>
      <c r="N10" s="6"/>
      <c r="O10" s="6"/>
    </row>
    <row r="11" spans="1:15" ht="15.75" x14ac:dyDescent="0.25">
      <c r="A11" s="4">
        <v>44018</v>
      </c>
      <c r="B11" s="1"/>
      <c r="C11" s="1" t="s">
        <v>29</v>
      </c>
      <c r="D11" s="5">
        <v>422</v>
      </c>
      <c r="E11" s="5">
        <v>422</v>
      </c>
      <c r="F11" s="5"/>
      <c r="G11" s="5"/>
      <c r="H11" s="5"/>
      <c r="I11" s="5"/>
      <c r="J11" s="5"/>
      <c r="K11" s="5">
        <v>422</v>
      </c>
      <c r="L11" s="5">
        <v>422</v>
      </c>
      <c r="M11" s="5">
        <f t="shared" si="0"/>
        <v>9349.84</v>
      </c>
      <c r="N11" s="6"/>
      <c r="O11" s="6"/>
    </row>
    <row r="12" spans="1:15" ht="15.75" x14ac:dyDescent="0.25">
      <c r="A12" s="4">
        <v>44029</v>
      </c>
      <c r="B12" s="1"/>
      <c r="C12" s="1" t="s">
        <v>24</v>
      </c>
      <c r="D12" s="5">
        <v>1800</v>
      </c>
      <c r="E12" s="5">
        <v>300</v>
      </c>
      <c r="F12" s="5"/>
      <c r="G12" s="5">
        <v>1000</v>
      </c>
      <c r="H12" s="5">
        <v>500</v>
      </c>
      <c r="I12" s="5"/>
      <c r="J12" s="5">
        <v>1500</v>
      </c>
      <c r="K12" s="5">
        <v>300</v>
      </c>
      <c r="L12" s="5">
        <v>1800</v>
      </c>
      <c r="M12" s="5">
        <f t="shared" si="0"/>
        <v>11149.84</v>
      </c>
      <c r="N12" s="6"/>
      <c r="O12" s="6"/>
    </row>
    <row r="13" spans="1:15" ht="15.75" x14ac:dyDescent="0.25">
      <c r="A13" s="4">
        <v>44082</v>
      </c>
      <c r="B13" s="1">
        <v>10148</v>
      </c>
      <c r="C13" s="1" t="s">
        <v>25</v>
      </c>
      <c r="D13" s="5">
        <v>-167.76</v>
      </c>
      <c r="E13" s="5"/>
      <c r="F13" s="5">
        <v>-167.76</v>
      </c>
      <c r="G13" s="5"/>
      <c r="H13" s="5"/>
      <c r="I13" s="5"/>
      <c r="J13" s="5">
        <v>-167.76</v>
      </c>
      <c r="K13" s="5"/>
      <c r="L13" s="5">
        <v>-167.76</v>
      </c>
      <c r="M13" s="5">
        <f t="shared" si="0"/>
        <v>10982.08</v>
      </c>
      <c r="N13" s="6"/>
      <c r="O13" s="6"/>
    </row>
    <row r="14" spans="1:15" ht="15.75" x14ac:dyDescent="0.25">
      <c r="A14" s="4">
        <v>44082</v>
      </c>
      <c r="B14" s="1">
        <v>10149</v>
      </c>
      <c r="C14" s="1" t="s">
        <v>26</v>
      </c>
      <c r="D14" s="5">
        <v>-200</v>
      </c>
      <c r="E14" s="5">
        <v>-200</v>
      </c>
      <c r="F14" s="5"/>
      <c r="G14" s="5"/>
      <c r="H14" s="5"/>
      <c r="I14" s="5"/>
      <c r="J14" s="5"/>
      <c r="K14" s="5">
        <v>-200</v>
      </c>
      <c r="L14" s="5">
        <v>-200</v>
      </c>
      <c r="M14" s="5">
        <f t="shared" si="0"/>
        <v>10782.08</v>
      </c>
      <c r="N14" s="6"/>
      <c r="O14" s="6"/>
    </row>
    <row r="15" spans="1:15" ht="15.75" x14ac:dyDescent="0.25">
      <c r="A15" s="4">
        <v>44082</v>
      </c>
      <c r="B15" s="1">
        <v>10150</v>
      </c>
      <c r="C15" s="1" t="s">
        <v>27</v>
      </c>
      <c r="D15" s="5">
        <v>-167.95</v>
      </c>
      <c r="E15" s="5">
        <v>-167.95</v>
      </c>
      <c r="F15" s="5"/>
      <c r="G15" s="5"/>
      <c r="H15" s="5"/>
      <c r="I15" s="5"/>
      <c r="J15" s="5"/>
      <c r="K15" s="5">
        <v>-167.95</v>
      </c>
      <c r="L15" s="5">
        <v>-167.95</v>
      </c>
      <c r="M15" s="5">
        <f t="shared" si="0"/>
        <v>10614.13</v>
      </c>
      <c r="N15" s="6"/>
      <c r="O15" s="6"/>
    </row>
    <row r="16" spans="1:15" ht="15.75" x14ac:dyDescent="0.25">
      <c r="A16" s="4">
        <v>44098</v>
      </c>
      <c r="B16" s="1">
        <v>10151</v>
      </c>
      <c r="C16" s="1" t="s">
        <v>28</v>
      </c>
      <c r="D16" s="5">
        <v>-270</v>
      </c>
      <c r="E16" s="5">
        <v>-270</v>
      </c>
      <c r="F16" s="5"/>
      <c r="G16" s="5"/>
      <c r="H16" s="5"/>
      <c r="I16" s="5"/>
      <c r="J16" s="5"/>
      <c r="K16" s="5">
        <v>-270</v>
      </c>
      <c r="L16" s="5">
        <v>-270</v>
      </c>
      <c r="M16" s="5">
        <f t="shared" si="0"/>
        <v>10344.129999999999</v>
      </c>
      <c r="N16" s="6"/>
      <c r="O16" s="6"/>
    </row>
    <row r="17" spans="1:15" ht="15.75" x14ac:dyDescent="0.25">
      <c r="A17" s="4">
        <v>44132</v>
      </c>
      <c r="B17" s="1">
        <v>10153</v>
      </c>
      <c r="C17" s="1" t="s">
        <v>32</v>
      </c>
      <c r="D17" s="5">
        <v>-90</v>
      </c>
      <c r="E17" s="5">
        <v>-90</v>
      </c>
      <c r="F17" s="5"/>
      <c r="G17" s="5"/>
      <c r="H17" s="5"/>
      <c r="I17" s="5"/>
      <c r="J17" s="5"/>
      <c r="K17" s="5">
        <v>-90</v>
      </c>
      <c r="L17" s="5">
        <v>-90</v>
      </c>
      <c r="M17" s="5">
        <f t="shared" si="0"/>
        <v>10254.129999999999</v>
      </c>
      <c r="N17" s="6"/>
      <c r="O17" s="6"/>
    </row>
    <row r="18" spans="1:15" ht="15.75" x14ac:dyDescent="0.25">
      <c r="A18" s="4">
        <v>44169</v>
      </c>
      <c r="B18" s="1">
        <v>10154</v>
      </c>
      <c r="C18" s="1" t="s">
        <v>33</v>
      </c>
      <c r="D18" s="5">
        <v>-54</v>
      </c>
      <c r="E18" s="5">
        <v>-54</v>
      </c>
      <c r="F18" s="5"/>
      <c r="G18" s="5"/>
      <c r="H18" s="5"/>
      <c r="I18" s="5"/>
      <c r="J18" s="5"/>
      <c r="K18" s="5">
        <v>-54</v>
      </c>
      <c r="L18" s="5">
        <v>-54</v>
      </c>
      <c r="M18" s="5">
        <f t="shared" si="0"/>
        <v>10200.129999999999</v>
      </c>
      <c r="N18" s="6"/>
      <c r="O18" s="6"/>
    </row>
    <row r="19" spans="1:15" ht="15.75" x14ac:dyDescent="0.25">
      <c r="A19" s="4">
        <v>44208</v>
      </c>
      <c r="B19" s="1"/>
      <c r="C19" s="1" t="s">
        <v>34</v>
      </c>
      <c r="D19" s="5">
        <v>2500</v>
      </c>
      <c r="E19" s="5">
        <v>2500</v>
      </c>
      <c r="F19" s="5"/>
      <c r="G19" s="5"/>
      <c r="H19" s="5"/>
      <c r="I19" s="5"/>
      <c r="J19" s="5"/>
      <c r="K19" s="5">
        <v>2500</v>
      </c>
      <c r="L19" s="5">
        <v>2500</v>
      </c>
      <c r="M19" s="5">
        <f t="shared" si="0"/>
        <v>12700.13</v>
      </c>
      <c r="N19" s="6"/>
      <c r="O19" s="6"/>
    </row>
    <row r="20" spans="1:15" ht="15.75" x14ac:dyDescent="0.25">
      <c r="A20" s="4">
        <v>44222</v>
      </c>
      <c r="B20" s="1"/>
      <c r="C20" s="1" t="s">
        <v>35</v>
      </c>
      <c r="D20" s="5">
        <v>1000</v>
      </c>
      <c r="E20" s="5">
        <v>1000</v>
      </c>
      <c r="F20" s="5"/>
      <c r="G20" s="5"/>
      <c r="H20" s="5"/>
      <c r="I20" s="5"/>
      <c r="J20" s="5"/>
      <c r="K20" s="5">
        <v>1000</v>
      </c>
      <c r="L20" s="5">
        <v>1000</v>
      </c>
      <c r="M20" s="5">
        <f t="shared" si="0"/>
        <v>13700.13</v>
      </c>
      <c r="N20" s="6"/>
      <c r="O20" s="6"/>
    </row>
    <row r="21" spans="1:15" ht="15.75" x14ac:dyDescent="0.25">
      <c r="A21" s="4">
        <v>44223</v>
      </c>
      <c r="B21" s="1">
        <v>10155</v>
      </c>
      <c r="C21" s="1" t="s">
        <v>36</v>
      </c>
      <c r="D21" s="5">
        <v>-300</v>
      </c>
      <c r="E21" s="5">
        <v>-300</v>
      </c>
      <c r="F21" s="5"/>
      <c r="G21" s="5"/>
      <c r="H21" s="5"/>
      <c r="I21" s="5"/>
      <c r="J21" s="5"/>
      <c r="K21" s="5">
        <v>-300</v>
      </c>
      <c r="L21" s="5">
        <v>-300</v>
      </c>
      <c r="M21" s="5">
        <f t="shared" si="0"/>
        <v>13400.13</v>
      </c>
      <c r="N21" s="5"/>
      <c r="O21" s="6"/>
    </row>
    <row r="22" spans="1:15" ht="15.75" x14ac:dyDescent="0.25">
      <c r="A22" s="4">
        <v>44225</v>
      </c>
      <c r="B22" s="1">
        <v>10156</v>
      </c>
      <c r="C22" s="1" t="s">
        <v>37</v>
      </c>
      <c r="D22" s="5">
        <v>-35</v>
      </c>
      <c r="E22" s="5">
        <v>-35</v>
      </c>
      <c r="F22" s="5"/>
      <c r="G22" s="5"/>
      <c r="H22" s="5"/>
      <c r="I22" s="5"/>
      <c r="J22" s="5"/>
      <c r="K22" s="5">
        <v>-35</v>
      </c>
      <c r="L22" s="5">
        <v>-35</v>
      </c>
      <c r="M22" s="5">
        <f t="shared" si="0"/>
        <v>13365.13</v>
      </c>
      <c r="N22" s="5"/>
      <c r="O22" s="6"/>
    </row>
    <row r="23" spans="1:15" ht="15.75" x14ac:dyDescent="0.25">
      <c r="A23" s="4">
        <v>44284</v>
      </c>
      <c r="B23" s="1" t="s">
        <v>38</v>
      </c>
      <c r="C23" s="1" t="s">
        <v>39</v>
      </c>
      <c r="D23" s="5">
        <v>-35</v>
      </c>
      <c r="E23" s="5">
        <v>-35</v>
      </c>
      <c r="F23" s="5"/>
      <c r="G23" s="5"/>
      <c r="H23" s="5"/>
      <c r="I23" s="5"/>
      <c r="J23" s="5"/>
      <c r="K23" s="5">
        <v>-35</v>
      </c>
      <c r="L23" s="5">
        <v>-35</v>
      </c>
      <c r="M23" s="5">
        <f t="shared" si="0"/>
        <v>13330.13</v>
      </c>
      <c r="N23" s="6"/>
      <c r="O23" s="6"/>
    </row>
    <row r="24" spans="1:15" ht="15.75" x14ac:dyDescent="0.25">
      <c r="A24" s="4"/>
      <c r="B24" s="1"/>
      <c r="C24" s="1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6"/>
    </row>
    <row r="25" spans="1:15" ht="15.75" x14ac:dyDescent="0.25">
      <c r="A25" s="4"/>
      <c r="B25" s="1"/>
      <c r="C25" s="1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  <c r="O25" s="6"/>
    </row>
    <row r="26" spans="1:15" ht="15.75" x14ac:dyDescent="0.25">
      <c r="A26" s="4" t="s">
        <v>17</v>
      </c>
      <c r="B26" s="1"/>
      <c r="C26" s="1"/>
      <c r="D26" s="5">
        <f t="shared" ref="D26:L26" si="1">SUM(D4:D23)</f>
        <v>13330.13</v>
      </c>
      <c r="E26" s="5">
        <f t="shared" si="1"/>
        <v>2411.1800000000003</v>
      </c>
      <c r="F26" s="5">
        <f t="shared" si="1"/>
        <v>1715.84</v>
      </c>
      <c r="G26" s="5">
        <f t="shared" si="1"/>
        <v>2350</v>
      </c>
      <c r="H26" s="5">
        <f t="shared" si="1"/>
        <v>1790.5</v>
      </c>
      <c r="I26" s="5">
        <f t="shared" si="1"/>
        <v>83.61</v>
      </c>
      <c r="J26" s="5">
        <f t="shared" si="1"/>
        <v>5939.95</v>
      </c>
      <c r="K26" s="5">
        <f t="shared" si="1"/>
        <v>7390.18</v>
      </c>
      <c r="L26" s="5">
        <f t="shared" si="1"/>
        <v>13330.13</v>
      </c>
      <c r="M26" s="5"/>
      <c r="N26" s="6"/>
      <c r="O26" s="6"/>
    </row>
    <row r="27" spans="1:15" x14ac:dyDescent="0.25">
      <c r="J27" s="11"/>
    </row>
    <row r="28" spans="1:15" x14ac:dyDescent="0.25">
      <c r="J28" s="11">
        <f>SUM(F26:I26)</f>
        <v>5939.95</v>
      </c>
    </row>
  </sheetData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9E1AA-7063-4BDF-A34D-70CA35ADFB1F}">
  <dimension ref="A1:O48"/>
  <sheetViews>
    <sheetView topLeftCell="A7" workbookViewId="0">
      <selection activeCell="J4" sqref="J4"/>
    </sheetView>
  </sheetViews>
  <sheetFormatPr defaultRowHeight="15" x14ac:dyDescent="0.25"/>
  <cols>
    <col min="1" max="1" width="12.7109375" customWidth="1"/>
    <col min="3" max="3" width="61" customWidth="1"/>
    <col min="4" max="4" width="11.28515625" customWidth="1"/>
    <col min="5" max="5" width="17.7109375" customWidth="1"/>
    <col min="6" max="6" width="8.7109375" customWidth="1"/>
    <col min="9" max="9" width="10.140625" customWidth="1"/>
    <col min="10" max="10" width="11.140625" customWidth="1"/>
    <col min="11" max="11" width="10.42578125" customWidth="1"/>
    <col min="12" max="12" width="9.7109375" customWidth="1"/>
    <col min="13" max="13" width="11.7109375" customWidth="1"/>
  </cols>
  <sheetData>
    <row r="1" spans="1:15" ht="15.75" x14ac:dyDescent="0.2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5.75" x14ac:dyDescent="0.25">
      <c r="A2" s="1"/>
      <c r="B2" s="1"/>
      <c r="C2" s="1"/>
      <c r="D2" s="1"/>
      <c r="E2" s="1"/>
      <c r="F2" s="1"/>
      <c r="G2" s="1" t="s">
        <v>6</v>
      </c>
      <c r="H2" s="1" t="s">
        <v>6</v>
      </c>
      <c r="I2" s="1" t="s">
        <v>10</v>
      </c>
      <c r="J2" s="1" t="s">
        <v>11</v>
      </c>
      <c r="K2" s="1" t="s">
        <v>11</v>
      </c>
      <c r="L2" s="1" t="s">
        <v>14</v>
      </c>
      <c r="M2" s="1" t="s">
        <v>30</v>
      </c>
    </row>
    <row r="3" spans="1:15" ht="15.7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19</v>
      </c>
      <c r="F3" s="1" t="s">
        <v>5</v>
      </c>
      <c r="G3" s="1" t="s">
        <v>7</v>
      </c>
      <c r="H3" s="1" t="s">
        <v>8</v>
      </c>
      <c r="I3" s="1" t="s">
        <v>9</v>
      </c>
      <c r="J3" s="1" t="s">
        <v>12</v>
      </c>
      <c r="K3" s="1" t="s">
        <v>13</v>
      </c>
      <c r="L3" s="1" t="s">
        <v>11</v>
      </c>
      <c r="M3" s="1" t="s">
        <v>31</v>
      </c>
    </row>
    <row r="4" spans="1:15" ht="15.75" x14ac:dyDescent="0.25">
      <c r="A4" s="4">
        <v>44287</v>
      </c>
      <c r="B4" s="1"/>
      <c r="C4" s="1" t="s">
        <v>15</v>
      </c>
      <c r="D4" s="5">
        <v>13330.13</v>
      </c>
      <c r="E4" s="5">
        <v>2411.1799999999998</v>
      </c>
      <c r="F4" s="5">
        <v>1715.84</v>
      </c>
      <c r="G4" s="5">
        <v>2350</v>
      </c>
      <c r="H4" s="5">
        <v>1790.5</v>
      </c>
      <c r="I4" s="5">
        <v>83.61</v>
      </c>
      <c r="J4" s="5">
        <v>5939.95</v>
      </c>
      <c r="K4" s="5">
        <v>7390.18</v>
      </c>
      <c r="L4" s="5">
        <v>13330.13</v>
      </c>
      <c r="M4" s="5">
        <v>13330.13</v>
      </c>
      <c r="O4" s="11">
        <f>+SUM(F4:I4)</f>
        <v>5939.95</v>
      </c>
    </row>
    <row r="5" spans="1:15" ht="15.75" x14ac:dyDescent="0.25">
      <c r="A5" s="4">
        <v>44294</v>
      </c>
      <c r="B5" s="1"/>
      <c r="C5" s="1" t="s">
        <v>40</v>
      </c>
      <c r="D5" s="5">
        <v>4000</v>
      </c>
      <c r="E5" s="5">
        <v>4000</v>
      </c>
      <c r="F5" s="5"/>
      <c r="G5" s="5"/>
      <c r="H5" s="5"/>
      <c r="I5" s="5"/>
      <c r="J5" s="5"/>
      <c r="K5" s="5">
        <v>4000</v>
      </c>
      <c r="L5" s="5">
        <v>4000</v>
      </c>
      <c r="M5" s="5">
        <f>SUM(M4+L5)</f>
        <v>17330.129999999997</v>
      </c>
    </row>
    <row r="6" spans="1:15" ht="15.75" x14ac:dyDescent="0.25">
      <c r="A6" s="4">
        <v>44357</v>
      </c>
      <c r="B6" s="1"/>
      <c r="C6" s="7" t="s">
        <v>45</v>
      </c>
      <c r="D6" s="5">
        <v>319.82</v>
      </c>
      <c r="E6" s="5"/>
      <c r="F6" s="5">
        <v>319.82</v>
      </c>
      <c r="G6" s="5"/>
      <c r="H6" s="5"/>
      <c r="I6" s="5"/>
      <c r="J6" s="5">
        <v>319.82</v>
      </c>
      <c r="K6" s="5"/>
      <c r="L6" s="5">
        <v>319.82</v>
      </c>
      <c r="M6" s="5">
        <f t="shared" ref="M6:M13" si="0">SUM(M5+L6)</f>
        <v>17649.949999999997</v>
      </c>
    </row>
    <row r="7" spans="1:15" ht="15.75" x14ac:dyDescent="0.25">
      <c r="A7" s="4">
        <v>44364</v>
      </c>
      <c r="B7" s="1">
        <v>10157</v>
      </c>
      <c r="C7" s="7" t="s">
        <v>41</v>
      </c>
      <c r="D7" s="8">
        <v>-30</v>
      </c>
      <c r="E7" s="5">
        <v>-30</v>
      </c>
      <c r="F7" s="5"/>
      <c r="G7" s="5"/>
      <c r="H7" s="5"/>
      <c r="I7" s="5"/>
      <c r="J7" s="5"/>
      <c r="K7" s="5">
        <v>-30</v>
      </c>
      <c r="L7" s="5">
        <v>-30</v>
      </c>
      <c r="M7" s="5">
        <f t="shared" si="0"/>
        <v>17619.949999999997</v>
      </c>
    </row>
    <row r="8" spans="1:15" ht="15.75" x14ac:dyDescent="0.25">
      <c r="A8" s="4">
        <v>44364</v>
      </c>
      <c r="B8" s="1">
        <v>10158</v>
      </c>
      <c r="C8" s="1" t="s">
        <v>42</v>
      </c>
      <c r="D8" s="8">
        <v>-360</v>
      </c>
      <c r="E8" s="5"/>
      <c r="F8" s="5"/>
      <c r="G8" s="5">
        <v>-360</v>
      </c>
      <c r="H8" s="5"/>
      <c r="I8" s="5"/>
      <c r="J8" s="5">
        <v>-360</v>
      </c>
      <c r="K8" s="5"/>
      <c r="L8" s="5">
        <v>-360</v>
      </c>
      <c r="M8" s="5">
        <f t="shared" si="0"/>
        <v>17259.949999999997</v>
      </c>
    </row>
    <row r="9" spans="1:15" ht="15.75" x14ac:dyDescent="0.25">
      <c r="A9" s="4">
        <v>44364</v>
      </c>
      <c r="B9" s="1">
        <v>10159</v>
      </c>
      <c r="C9" s="1" t="s">
        <v>43</v>
      </c>
      <c r="D9" s="8">
        <v>-75</v>
      </c>
      <c r="E9" s="5"/>
      <c r="F9" s="5"/>
      <c r="G9" s="5">
        <v>-75</v>
      </c>
      <c r="H9" s="5"/>
      <c r="I9" s="5"/>
      <c r="J9" s="5">
        <v>-75</v>
      </c>
      <c r="K9" s="5"/>
      <c r="L9" s="5">
        <v>-75</v>
      </c>
      <c r="M9" s="5">
        <f t="shared" si="0"/>
        <v>17184.949999999997</v>
      </c>
    </row>
    <row r="10" spans="1:15" ht="15.75" x14ac:dyDescent="0.25">
      <c r="A10" s="4">
        <v>44385</v>
      </c>
      <c r="B10" s="1">
        <v>10160</v>
      </c>
      <c r="C10" s="1" t="s">
        <v>42</v>
      </c>
      <c r="D10" s="8">
        <v>-360</v>
      </c>
      <c r="E10" s="5"/>
      <c r="F10" s="5"/>
      <c r="G10" s="5">
        <v>-360</v>
      </c>
      <c r="H10" s="5"/>
      <c r="I10" s="5"/>
      <c r="J10" s="5">
        <v>-360</v>
      </c>
      <c r="K10" s="5"/>
      <c r="L10" s="5">
        <v>-360</v>
      </c>
      <c r="M10" s="5">
        <f t="shared" si="0"/>
        <v>16824.949999999997</v>
      </c>
    </row>
    <row r="11" spans="1:15" ht="15.75" x14ac:dyDescent="0.25">
      <c r="A11" s="4">
        <v>44389</v>
      </c>
      <c r="B11" s="1">
        <v>10161</v>
      </c>
      <c r="C11" s="1" t="s">
        <v>44</v>
      </c>
      <c r="D11" s="8">
        <v>-543.30999999999995</v>
      </c>
      <c r="E11" s="5"/>
      <c r="F11" s="5"/>
      <c r="G11" s="5"/>
      <c r="H11" s="5">
        <v>-543.30999999999995</v>
      </c>
      <c r="I11" s="5"/>
      <c r="J11" s="5">
        <v>-543.30999999999995</v>
      </c>
      <c r="K11" s="5"/>
      <c r="L11" s="5">
        <v>-543.30999999999995</v>
      </c>
      <c r="M11" s="5">
        <f t="shared" si="0"/>
        <v>16281.639999999998</v>
      </c>
    </row>
    <row r="12" spans="1:15" ht="15.75" x14ac:dyDescent="0.25">
      <c r="A12" s="4">
        <v>44432</v>
      </c>
      <c r="B12" s="1">
        <v>10162</v>
      </c>
      <c r="C12" s="1" t="s">
        <v>46</v>
      </c>
      <c r="D12" s="8">
        <v>-15.7</v>
      </c>
      <c r="E12" s="5">
        <v>-15.7</v>
      </c>
      <c r="F12" s="5"/>
      <c r="G12" s="5"/>
      <c r="H12" s="5"/>
      <c r="I12" s="5"/>
      <c r="J12" s="5"/>
      <c r="K12" s="5">
        <v>-15.7</v>
      </c>
      <c r="L12" s="5">
        <v>-15.7</v>
      </c>
      <c r="M12" s="5">
        <f t="shared" si="0"/>
        <v>16265.939999999997</v>
      </c>
    </row>
    <row r="13" spans="1:15" ht="15.75" x14ac:dyDescent="0.25">
      <c r="A13" s="4" t="s">
        <v>47</v>
      </c>
      <c r="B13" s="1">
        <v>10163</v>
      </c>
      <c r="C13" s="1" t="s">
        <v>42</v>
      </c>
      <c r="D13" s="8">
        <v>-360</v>
      </c>
      <c r="E13" s="5"/>
      <c r="F13" s="5"/>
      <c r="G13" s="5">
        <v>-360</v>
      </c>
      <c r="H13" s="5"/>
      <c r="I13" s="5"/>
      <c r="J13" s="5">
        <v>-360</v>
      </c>
      <c r="K13" s="5"/>
      <c r="L13" s="5">
        <v>-360</v>
      </c>
      <c r="M13" s="5">
        <f t="shared" si="0"/>
        <v>15905.939999999997</v>
      </c>
    </row>
    <row r="14" spans="1:15" ht="15.75" x14ac:dyDescent="0.25">
      <c r="A14" s="4">
        <v>44433</v>
      </c>
      <c r="B14" s="1">
        <v>10164</v>
      </c>
      <c r="C14" s="1" t="s">
        <v>48</v>
      </c>
      <c r="D14" s="8">
        <v>-143.9</v>
      </c>
      <c r="E14" s="5">
        <v>-143.9</v>
      </c>
      <c r="F14" s="5"/>
      <c r="G14" s="5"/>
      <c r="H14" s="5"/>
      <c r="I14" s="5"/>
      <c r="J14" s="5"/>
      <c r="K14" s="5">
        <v>-143.9</v>
      </c>
      <c r="L14" s="5">
        <v>-143.9</v>
      </c>
      <c r="M14" s="5">
        <f t="shared" ref="M14:M21" si="1">SUM(M13+L14)</f>
        <v>15762.039999999997</v>
      </c>
    </row>
    <row r="15" spans="1:15" ht="15.75" x14ac:dyDescent="0.25">
      <c r="A15" s="4">
        <v>44433</v>
      </c>
      <c r="B15" s="1">
        <v>10165</v>
      </c>
      <c r="C15" s="1" t="s">
        <v>49</v>
      </c>
      <c r="D15" s="8">
        <v>-38.28</v>
      </c>
      <c r="E15" s="5"/>
      <c r="F15" s="5">
        <v>-38.28</v>
      </c>
      <c r="G15" s="5"/>
      <c r="H15" s="5"/>
      <c r="I15" s="5"/>
      <c r="J15" s="5">
        <v>-38.28</v>
      </c>
      <c r="K15" s="5"/>
      <c r="L15" s="5">
        <v>-38.28</v>
      </c>
      <c r="M15" s="5">
        <f>SUM(M14+L15)</f>
        <v>15723.759999999997</v>
      </c>
    </row>
    <row r="16" spans="1:15" ht="15.75" x14ac:dyDescent="0.25">
      <c r="A16" s="4">
        <v>44441</v>
      </c>
      <c r="B16" s="1"/>
      <c r="C16" s="1" t="s">
        <v>50</v>
      </c>
      <c r="D16" s="8">
        <v>1800</v>
      </c>
      <c r="E16" s="5"/>
      <c r="F16" s="5"/>
      <c r="G16" s="5">
        <v>1200</v>
      </c>
      <c r="H16" s="5">
        <v>600</v>
      </c>
      <c r="I16" s="5"/>
      <c r="J16" s="5">
        <v>1800</v>
      </c>
      <c r="K16" s="5"/>
      <c r="L16" s="5">
        <v>1800</v>
      </c>
      <c r="M16" s="5">
        <f t="shared" si="1"/>
        <v>17523.759999999995</v>
      </c>
    </row>
    <row r="17" spans="1:15" ht="15.75" x14ac:dyDescent="0.25">
      <c r="A17" s="4">
        <v>44453</v>
      </c>
      <c r="B17" s="1">
        <v>10166</v>
      </c>
      <c r="C17" s="1" t="s">
        <v>51</v>
      </c>
      <c r="D17" s="8">
        <v>-200</v>
      </c>
      <c r="E17" s="5">
        <v>-200</v>
      </c>
      <c r="F17" s="5"/>
      <c r="G17" s="5"/>
      <c r="H17" s="5"/>
      <c r="I17" s="5"/>
      <c r="J17" s="5"/>
      <c r="K17" s="5">
        <v>-200</v>
      </c>
      <c r="L17" s="5">
        <v>-200</v>
      </c>
      <c r="M17" s="5">
        <f t="shared" si="1"/>
        <v>17323.759999999995</v>
      </c>
    </row>
    <row r="18" spans="1:15" ht="15.75" x14ac:dyDescent="0.25">
      <c r="A18" s="4">
        <v>44453</v>
      </c>
      <c r="B18" s="1">
        <v>10167</v>
      </c>
      <c r="C18" s="1" t="s">
        <v>52</v>
      </c>
      <c r="D18" s="8">
        <v>-134.38999999999999</v>
      </c>
      <c r="E18" s="5">
        <v>-134.38999999999999</v>
      </c>
      <c r="F18" s="5"/>
      <c r="G18" s="5"/>
      <c r="H18" s="5"/>
      <c r="I18" s="5"/>
      <c r="J18" s="5"/>
      <c r="K18" s="5">
        <v>-134.38999999999999</v>
      </c>
      <c r="L18" s="5">
        <v>-134.38999999999999</v>
      </c>
      <c r="M18" s="5">
        <f t="shared" si="1"/>
        <v>17189.369999999995</v>
      </c>
    </row>
    <row r="19" spans="1:15" ht="15.75" x14ac:dyDescent="0.25">
      <c r="A19" s="4">
        <v>44467</v>
      </c>
      <c r="B19" s="1">
        <v>10168</v>
      </c>
      <c r="C19" s="1" t="s">
        <v>53</v>
      </c>
      <c r="D19" s="8">
        <v>-136</v>
      </c>
      <c r="E19" s="5">
        <v>-136</v>
      </c>
      <c r="F19" s="5"/>
      <c r="G19" s="5"/>
      <c r="H19" s="5"/>
      <c r="I19" s="5"/>
      <c r="J19" s="5"/>
      <c r="K19" s="5">
        <v>-136</v>
      </c>
      <c r="L19" s="5">
        <v>-136</v>
      </c>
      <c r="M19" s="5">
        <f t="shared" si="1"/>
        <v>17053.369999999995</v>
      </c>
    </row>
    <row r="20" spans="1:15" ht="15.75" x14ac:dyDescent="0.25">
      <c r="A20" s="4">
        <v>44467</v>
      </c>
      <c r="B20" s="1">
        <v>10169</v>
      </c>
      <c r="C20" s="1" t="s">
        <v>54</v>
      </c>
      <c r="D20" s="8">
        <v>-100</v>
      </c>
      <c r="E20" s="5">
        <v>-100</v>
      </c>
      <c r="F20" s="5"/>
      <c r="G20" s="5"/>
      <c r="H20" s="5"/>
      <c r="I20" s="5"/>
      <c r="J20" s="5"/>
      <c r="K20" s="5">
        <v>-100</v>
      </c>
      <c r="L20" s="5">
        <v>-100</v>
      </c>
      <c r="M20" s="5">
        <f t="shared" si="1"/>
        <v>16953.369999999995</v>
      </c>
    </row>
    <row r="21" spans="1:15" ht="15.75" x14ac:dyDescent="0.25">
      <c r="A21" s="4">
        <v>44489</v>
      </c>
      <c r="B21" s="1">
        <v>10170</v>
      </c>
      <c r="C21" s="1" t="s">
        <v>55</v>
      </c>
      <c r="D21" s="8">
        <v>-720</v>
      </c>
      <c r="E21" s="5"/>
      <c r="F21" s="5"/>
      <c r="G21" s="5">
        <v>-720</v>
      </c>
      <c r="H21" s="5"/>
      <c r="I21" s="5"/>
      <c r="J21" s="5">
        <v>-720</v>
      </c>
      <c r="K21" s="5"/>
      <c r="L21" s="5">
        <v>-720</v>
      </c>
      <c r="M21" s="5">
        <f t="shared" si="1"/>
        <v>16233.369999999995</v>
      </c>
    </row>
    <row r="22" spans="1:15" ht="15.75" x14ac:dyDescent="0.25">
      <c r="A22" s="4">
        <v>44489</v>
      </c>
      <c r="B22" s="1"/>
      <c r="C22" s="1" t="s">
        <v>56</v>
      </c>
      <c r="D22" s="8">
        <v>906</v>
      </c>
      <c r="E22" s="5">
        <v>906</v>
      </c>
      <c r="F22" s="5"/>
      <c r="G22" s="5"/>
      <c r="H22" s="5"/>
      <c r="I22" s="5"/>
      <c r="J22" s="5"/>
      <c r="K22" s="5">
        <v>906</v>
      </c>
      <c r="L22" s="5">
        <v>906</v>
      </c>
      <c r="M22" s="5">
        <f t="shared" ref="M22:M30" si="2">SUM(M21+L22)</f>
        <v>17139.369999999995</v>
      </c>
    </row>
    <row r="23" spans="1:15" ht="15.75" x14ac:dyDescent="0.25">
      <c r="A23" s="4">
        <v>44497</v>
      </c>
      <c r="B23" s="1">
        <v>10171</v>
      </c>
      <c r="C23" s="1" t="s">
        <v>57</v>
      </c>
      <c r="D23" s="8">
        <v>-200</v>
      </c>
      <c r="E23" s="5">
        <v>-200</v>
      </c>
      <c r="F23" s="5"/>
      <c r="G23" s="5"/>
      <c r="H23" s="5"/>
      <c r="I23" s="5"/>
      <c r="J23" s="5"/>
      <c r="K23" s="5">
        <v>-200</v>
      </c>
      <c r="L23" s="5">
        <v>-200</v>
      </c>
      <c r="M23" s="5">
        <f t="shared" si="2"/>
        <v>16939.369999999995</v>
      </c>
    </row>
    <row r="24" spans="1:15" ht="15.75" x14ac:dyDescent="0.25">
      <c r="A24" s="4">
        <v>44531</v>
      </c>
      <c r="B24" s="1">
        <v>10172</v>
      </c>
      <c r="C24" s="1" t="s">
        <v>59</v>
      </c>
      <c r="D24" s="5">
        <v>-540</v>
      </c>
      <c r="E24" s="5"/>
      <c r="F24" s="5"/>
      <c r="G24" s="5"/>
      <c r="H24" s="5">
        <v>-540</v>
      </c>
      <c r="I24" s="5"/>
      <c r="J24" s="5">
        <v>-540</v>
      </c>
      <c r="K24" s="5"/>
      <c r="L24" s="5">
        <v>-540</v>
      </c>
      <c r="M24" s="5">
        <f t="shared" si="2"/>
        <v>16399.369999999995</v>
      </c>
    </row>
    <row r="25" spans="1:15" ht="15.75" x14ac:dyDescent="0.25">
      <c r="A25" s="4">
        <v>44601</v>
      </c>
      <c r="B25" s="1"/>
      <c r="C25" s="1" t="s">
        <v>60</v>
      </c>
      <c r="D25" s="5">
        <v>1782.48</v>
      </c>
      <c r="E25" s="5"/>
      <c r="F25" s="5">
        <v>1782.48</v>
      </c>
      <c r="G25" s="5"/>
      <c r="H25" s="5"/>
      <c r="I25" s="5"/>
      <c r="J25" s="5">
        <v>1782.48</v>
      </c>
      <c r="K25" s="5"/>
      <c r="L25" s="5">
        <v>1782.48</v>
      </c>
      <c r="M25" s="5">
        <f t="shared" si="2"/>
        <v>18181.849999999995</v>
      </c>
    </row>
    <row r="26" spans="1:15" ht="15.75" x14ac:dyDescent="0.25">
      <c r="A26" s="4">
        <v>44615</v>
      </c>
      <c r="B26" s="1">
        <v>10173</v>
      </c>
      <c r="C26" s="1" t="s">
        <v>42</v>
      </c>
      <c r="D26" s="5">
        <v>-410</v>
      </c>
      <c r="E26" s="5"/>
      <c r="F26" s="5"/>
      <c r="G26" s="5">
        <v>-410</v>
      </c>
      <c r="H26" s="5"/>
      <c r="I26" s="5"/>
      <c r="J26" s="5">
        <v>-410</v>
      </c>
      <c r="K26" s="5"/>
      <c r="L26" s="5">
        <v>-410</v>
      </c>
      <c r="M26" s="5">
        <f t="shared" si="2"/>
        <v>17771.849999999995</v>
      </c>
    </row>
    <row r="27" spans="1:15" ht="15.75" x14ac:dyDescent="0.25">
      <c r="A27" s="4">
        <v>44631</v>
      </c>
      <c r="B27" s="1"/>
      <c r="C27" s="1" t="s">
        <v>61</v>
      </c>
      <c r="D27" s="5">
        <v>2500</v>
      </c>
      <c r="E27" s="5">
        <v>2500</v>
      </c>
      <c r="F27" s="5"/>
      <c r="G27" s="5"/>
      <c r="H27" s="5"/>
      <c r="I27" s="5"/>
      <c r="J27" s="5"/>
      <c r="K27" s="5">
        <v>2500</v>
      </c>
      <c r="L27" s="5">
        <v>2500</v>
      </c>
      <c r="M27" s="5">
        <f t="shared" si="2"/>
        <v>20271.849999999995</v>
      </c>
    </row>
    <row r="28" spans="1:15" ht="15.75" x14ac:dyDescent="0.25">
      <c r="A28" s="4">
        <v>44645</v>
      </c>
      <c r="B28" s="1">
        <v>10174</v>
      </c>
      <c r="C28" s="1" t="s">
        <v>62</v>
      </c>
      <c r="D28" s="5">
        <v>-200</v>
      </c>
      <c r="E28" s="5">
        <v>-200</v>
      </c>
      <c r="F28" s="5"/>
      <c r="G28" s="5"/>
      <c r="H28" s="5"/>
      <c r="I28" s="5"/>
      <c r="J28" s="5"/>
      <c r="K28" s="5">
        <v>-200</v>
      </c>
      <c r="L28" s="5">
        <v>-200</v>
      </c>
      <c r="M28" s="5">
        <f t="shared" si="2"/>
        <v>20071.849999999995</v>
      </c>
      <c r="N28" s="5"/>
    </row>
    <row r="29" spans="1:15" ht="15.75" x14ac:dyDescent="0.25">
      <c r="A29" s="4">
        <v>44649</v>
      </c>
      <c r="B29" s="10" t="s">
        <v>38</v>
      </c>
      <c r="C29" s="1" t="s">
        <v>63</v>
      </c>
      <c r="D29" s="5">
        <v>-35</v>
      </c>
      <c r="E29" s="5">
        <v>-35</v>
      </c>
      <c r="F29" s="5"/>
      <c r="G29" s="5"/>
      <c r="H29" s="5"/>
      <c r="I29" s="5"/>
      <c r="J29" s="5"/>
      <c r="K29" s="5">
        <v>-35</v>
      </c>
      <c r="L29" s="5">
        <v>-35</v>
      </c>
      <c r="M29" s="5">
        <f t="shared" si="2"/>
        <v>20036.849999999995</v>
      </c>
      <c r="N29" s="9"/>
    </row>
    <row r="30" spans="1:15" ht="15.75" x14ac:dyDescent="0.25">
      <c r="A30" s="4">
        <v>44651</v>
      </c>
      <c r="B30" s="10"/>
      <c r="C30" s="1" t="s">
        <v>64</v>
      </c>
      <c r="D30" s="5">
        <v>83.61</v>
      </c>
      <c r="E30" s="5"/>
      <c r="F30" s="5"/>
      <c r="G30" s="5"/>
      <c r="H30" s="5"/>
      <c r="I30" s="5">
        <v>-83.61</v>
      </c>
      <c r="J30" s="5">
        <v>-83.61</v>
      </c>
      <c r="K30" s="5">
        <v>83.61</v>
      </c>
      <c r="L30" s="5"/>
      <c r="M30" s="5">
        <f t="shared" si="2"/>
        <v>20036.849999999995</v>
      </c>
      <c r="N30" s="9"/>
    </row>
    <row r="31" spans="1:15" ht="15.75" x14ac:dyDescent="0.25">
      <c r="A31" s="4" t="s">
        <v>17</v>
      </c>
      <c r="B31" s="1"/>
      <c r="C31" s="1"/>
      <c r="D31" s="5">
        <f t="shared" ref="D31:L31" si="3">SUM(D4:D30)</f>
        <v>20120.459999999995</v>
      </c>
      <c r="E31" s="5">
        <f t="shared" si="3"/>
        <v>8622.19</v>
      </c>
      <c r="F31" s="5">
        <f t="shared" si="3"/>
        <v>3779.8599999999997</v>
      </c>
      <c r="G31" s="5">
        <f t="shared" si="3"/>
        <v>1265</v>
      </c>
      <c r="H31" s="5">
        <f t="shared" si="3"/>
        <v>1307.19</v>
      </c>
      <c r="I31" s="5">
        <f t="shared" si="3"/>
        <v>0</v>
      </c>
      <c r="J31" s="5">
        <f t="shared" si="3"/>
        <v>6352.05</v>
      </c>
      <c r="K31" s="5">
        <f t="shared" si="3"/>
        <v>13684.800000000001</v>
      </c>
      <c r="L31" s="5">
        <f t="shared" si="3"/>
        <v>20036.849999999995</v>
      </c>
      <c r="M31" s="5"/>
      <c r="O31" t="s">
        <v>58</v>
      </c>
    </row>
    <row r="33" spans="1:10" ht="15.75" x14ac:dyDescent="0.25">
      <c r="A33" t="s">
        <v>65</v>
      </c>
      <c r="C33" s="12" t="s">
        <v>66</v>
      </c>
      <c r="J33" s="11"/>
    </row>
    <row r="34" spans="1:10" ht="15.75" x14ac:dyDescent="0.25">
      <c r="C34" s="12" t="s">
        <v>67</v>
      </c>
    </row>
    <row r="35" spans="1:10" ht="15.75" x14ac:dyDescent="0.25">
      <c r="C35" s="12" t="s">
        <v>68</v>
      </c>
    </row>
    <row r="36" spans="1:10" ht="15.75" x14ac:dyDescent="0.25">
      <c r="C36" s="12" t="s">
        <v>69</v>
      </c>
      <c r="D36" s="11">
        <v>1293.5999999999999</v>
      </c>
    </row>
    <row r="37" spans="1:10" ht="15.75" x14ac:dyDescent="0.25">
      <c r="C37" s="12" t="s">
        <v>70</v>
      </c>
      <c r="D37" s="11">
        <v>1800</v>
      </c>
      <c r="H37" s="11"/>
    </row>
    <row r="38" spans="1:10" ht="15.75" x14ac:dyDescent="0.25">
      <c r="C38" s="12" t="s">
        <v>71</v>
      </c>
      <c r="D38" s="11">
        <f>SUM(D36:D37)</f>
        <v>3093.6</v>
      </c>
    </row>
    <row r="39" spans="1:10" ht="15.75" x14ac:dyDescent="0.25">
      <c r="C39" s="12" t="s">
        <v>72</v>
      </c>
    </row>
    <row r="40" spans="1:10" ht="15.75" x14ac:dyDescent="0.25">
      <c r="C40" s="12" t="s">
        <v>73</v>
      </c>
      <c r="D40" s="11">
        <v>-101</v>
      </c>
    </row>
    <row r="41" spans="1:10" ht="15.75" x14ac:dyDescent="0.25">
      <c r="C41" s="12" t="s">
        <v>74</v>
      </c>
      <c r="D41" s="11">
        <v>-2099.21</v>
      </c>
    </row>
    <row r="42" spans="1:10" ht="15.75" x14ac:dyDescent="0.25">
      <c r="C42" s="12" t="s">
        <v>75</v>
      </c>
      <c r="D42" s="11">
        <v>-205.06</v>
      </c>
    </row>
    <row r="43" spans="1:10" ht="15.75" x14ac:dyDescent="0.25">
      <c r="C43" s="12" t="s">
        <v>76</v>
      </c>
      <c r="D43" s="11">
        <v>-858</v>
      </c>
    </row>
    <row r="44" spans="1:10" ht="15.75" x14ac:dyDescent="0.25">
      <c r="C44" s="12" t="s">
        <v>77</v>
      </c>
      <c r="D44" s="11">
        <v>-50</v>
      </c>
    </row>
    <row r="45" spans="1:10" ht="15.75" x14ac:dyDescent="0.25">
      <c r="C45" s="12" t="s">
        <v>78</v>
      </c>
      <c r="D45" s="11">
        <f>SUM(D38:D44)</f>
        <v>-219.67000000000007</v>
      </c>
    </row>
    <row r="46" spans="1:10" x14ac:dyDescent="0.25">
      <c r="D46" s="11"/>
    </row>
    <row r="47" spans="1:10" x14ac:dyDescent="0.25">
      <c r="D47" s="11"/>
    </row>
    <row r="48" spans="1:10" x14ac:dyDescent="0.25">
      <c r="D48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7CED-0FD6-4A4B-BACE-DD435E52B9CB}">
  <dimension ref="A1:M38"/>
  <sheetViews>
    <sheetView zoomScaleNormal="100" workbookViewId="0">
      <selection activeCell="F32" sqref="F31:F32"/>
    </sheetView>
  </sheetViews>
  <sheetFormatPr defaultRowHeight="15" x14ac:dyDescent="0.25"/>
  <cols>
    <col min="1" max="1" width="14.28515625" customWidth="1"/>
    <col min="3" max="3" width="73.42578125" customWidth="1"/>
    <col min="4" max="4" width="11.140625" customWidth="1"/>
    <col min="5" max="5" width="18.5703125" customWidth="1"/>
    <col min="6" max="6" width="10.5703125" customWidth="1"/>
    <col min="7" max="7" width="11.140625" customWidth="1"/>
    <col min="8" max="8" width="10.85546875" customWidth="1"/>
    <col min="9" max="9" width="12.42578125" customWidth="1"/>
    <col min="10" max="10" width="12.85546875" customWidth="1"/>
    <col min="11" max="11" width="11.85546875" customWidth="1"/>
    <col min="12" max="12" width="12" customWidth="1"/>
  </cols>
  <sheetData>
    <row r="1" spans="1:13" ht="15.75" x14ac:dyDescent="0.2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 x14ac:dyDescent="0.25">
      <c r="A2" s="1"/>
      <c r="B2" s="1"/>
      <c r="C2" s="1"/>
      <c r="D2" s="1"/>
      <c r="E2" s="1"/>
      <c r="F2" s="1"/>
      <c r="G2" s="1" t="s">
        <v>6</v>
      </c>
      <c r="H2" s="1" t="s">
        <v>6</v>
      </c>
      <c r="I2" s="1" t="s">
        <v>11</v>
      </c>
      <c r="J2" s="1" t="s">
        <v>11</v>
      </c>
      <c r="K2" s="1" t="s">
        <v>14</v>
      </c>
      <c r="L2" s="1" t="s">
        <v>30</v>
      </c>
    </row>
    <row r="3" spans="1:13" ht="15.7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19</v>
      </c>
      <c r="F3" s="1" t="s">
        <v>5</v>
      </c>
      <c r="G3" s="1" t="s">
        <v>7</v>
      </c>
      <c r="H3" s="1" t="s">
        <v>8</v>
      </c>
      <c r="I3" s="1" t="s">
        <v>12</v>
      </c>
      <c r="J3" s="1" t="s">
        <v>13</v>
      </c>
      <c r="K3" s="1" t="s">
        <v>11</v>
      </c>
      <c r="L3" s="1" t="s">
        <v>31</v>
      </c>
    </row>
    <row r="4" spans="1:13" ht="15.75" x14ac:dyDescent="0.25">
      <c r="A4" s="13">
        <v>44652</v>
      </c>
      <c r="B4" s="1"/>
      <c r="C4" s="1" t="s">
        <v>15</v>
      </c>
      <c r="D4" s="5"/>
      <c r="E4" s="6">
        <v>8622.19</v>
      </c>
      <c r="F4" s="6">
        <v>3779.86</v>
      </c>
      <c r="G4" s="6">
        <v>1265</v>
      </c>
      <c r="H4" s="6">
        <v>1307.19</v>
      </c>
      <c r="I4" s="6">
        <f>SUM(F4:H4)</f>
        <v>6352.0500000000011</v>
      </c>
      <c r="J4" s="6">
        <v>13684.8</v>
      </c>
      <c r="K4" s="6">
        <f>SUM(I4:J4)</f>
        <v>20036.849999999999</v>
      </c>
      <c r="L4" s="6">
        <v>20036.849999999999</v>
      </c>
    </row>
    <row r="5" spans="1:13" ht="15.75" x14ac:dyDescent="0.25">
      <c r="A5" s="13">
        <v>44708</v>
      </c>
      <c r="B5" s="2">
        <v>10175</v>
      </c>
      <c r="C5" s="2" t="s">
        <v>79</v>
      </c>
      <c r="D5" s="6">
        <v>-200</v>
      </c>
      <c r="E5" s="2"/>
      <c r="F5" s="2"/>
      <c r="G5" s="2"/>
      <c r="H5" s="6">
        <v>-200</v>
      </c>
      <c r="I5" s="6">
        <v>-200</v>
      </c>
      <c r="J5" s="2"/>
      <c r="K5" s="6">
        <v>-200</v>
      </c>
      <c r="L5" s="5">
        <f>SUM(L4+K5)</f>
        <v>19836.849999999999</v>
      </c>
    </row>
    <row r="6" spans="1:13" ht="15.75" x14ac:dyDescent="0.25">
      <c r="A6" s="13">
        <v>44708</v>
      </c>
      <c r="B6" s="2">
        <v>10177</v>
      </c>
      <c r="C6" s="2" t="s">
        <v>80</v>
      </c>
      <c r="D6" s="6">
        <v>-50</v>
      </c>
      <c r="E6" s="6"/>
      <c r="F6" s="6"/>
      <c r="G6" s="6">
        <v>-50</v>
      </c>
      <c r="H6" s="6"/>
      <c r="I6" s="6">
        <v>-50</v>
      </c>
      <c r="J6" s="6"/>
      <c r="K6" s="6">
        <v>-50</v>
      </c>
      <c r="L6" s="5">
        <f>SUM(L5+K6)</f>
        <v>19786.849999999999</v>
      </c>
    </row>
    <row r="7" spans="1:13" ht="15.75" x14ac:dyDescent="0.25">
      <c r="A7" s="13">
        <v>44708</v>
      </c>
      <c r="B7" s="2">
        <v>10178</v>
      </c>
      <c r="C7" s="2" t="s">
        <v>81</v>
      </c>
      <c r="D7" s="6">
        <v>-63.96</v>
      </c>
      <c r="E7" s="6"/>
      <c r="F7" s="6"/>
      <c r="G7" s="6"/>
      <c r="H7" s="6">
        <v>-63.96</v>
      </c>
      <c r="I7" s="6">
        <v>-63.96</v>
      </c>
      <c r="J7" s="6"/>
      <c r="K7" s="6">
        <v>-63.96</v>
      </c>
      <c r="L7" s="5">
        <f>SUM(L6+K7)</f>
        <v>19722.89</v>
      </c>
    </row>
    <row r="8" spans="1:13" ht="15.75" x14ac:dyDescent="0.25">
      <c r="A8" s="13">
        <v>44761</v>
      </c>
      <c r="B8" s="2">
        <v>10179</v>
      </c>
      <c r="C8" s="2" t="s">
        <v>82</v>
      </c>
      <c r="D8" s="6">
        <v>-30</v>
      </c>
      <c r="E8" s="6">
        <v>-30</v>
      </c>
      <c r="F8" s="6"/>
      <c r="G8" s="6"/>
      <c r="H8" s="6"/>
      <c r="I8" s="6"/>
      <c r="J8" s="6">
        <v>-30</v>
      </c>
      <c r="K8" s="6">
        <v>-30</v>
      </c>
      <c r="L8" s="5">
        <f>SUM(L7+K8)</f>
        <v>19692.89</v>
      </c>
      <c r="M8" s="15"/>
    </row>
    <row r="9" spans="1:13" ht="15.75" x14ac:dyDescent="0.25">
      <c r="A9" s="13">
        <v>44778</v>
      </c>
      <c r="B9" s="2">
        <v>10180</v>
      </c>
      <c r="C9" s="2" t="s">
        <v>83</v>
      </c>
      <c r="D9" s="6">
        <v>-3.19</v>
      </c>
      <c r="E9" s="6"/>
      <c r="F9" s="6">
        <v>-3.19</v>
      </c>
      <c r="G9" s="6"/>
      <c r="H9" s="6"/>
      <c r="I9" s="6">
        <v>-3.19</v>
      </c>
      <c r="J9" s="6"/>
      <c r="K9" s="6">
        <v>-3.19</v>
      </c>
      <c r="L9" s="5">
        <f>SUM(L8+K9)</f>
        <v>19689.7</v>
      </c>
    </row>
    <row r="10" spans="1:13" ht="15.75" x14ac:dyDescent="0.25">
      <c r="A10" s="13">
        <v>44778</v>
      </c>
      <c r="B10" s="2">
        <v>10182</v>
      </c>
      <c r="C10" s="2" t="s">
        <v>84</v>
      </c>
      <c r="D10" s="6">
        <v>-665</v>
      </c>
      <c r="E10" s="6"/>
      <c r="F10" s="6"/>
      <c r="G10" s="6">
        <v>-665</v>
      </c>
      <c r="H10" s="6"/>
      <c r="I10" s="6">
        <v>-665</v>
      </c>
      <c r="J10" s="6"/>
      <c r="K10" s="6">
        <v>-665</v>
      </c>
      <c r="L10" s="5">
        <f>SUM(L9+K10)</f>
        <v>19024.7</v>
      </c>
    </row>
    <row r="11" spans="1:13" ht="15.75" x14ac:dyDescent="0.25">
      <c r="A11" s="13">
        <v>44805</v>
      </c>
      <c r="B11" s="2">
        <v>10183</v>
      </c>
      <c r="C11" s="2" t="s">
        <v>85</v>
      </c>
      <c r="D11" s="6">
        <v>-180</v>
      </c>
      <c r="E11" s="6">
        <v>-180</v>
      </c>
      <c r="F11" s="6"/>
      <c r="G11" s="6"/>
      <c r="H11" s="6"/>
      <c r="I11" s="6"/>
      <c r="J11" s="6">
        <v>-180</v>
      </c>
      <c r="K11" s="6">
        <v>-180</v>
      </c>
      <c r="L11" s="5">
        <f>SUM(L10+K11)</f>
        <v>18844.7</v>
      </c>
      <c r="M11" s="15"/>
    </row>
    <row r="12" spans="1:13" ht="15.75" x14ac:dyDescent="0.25">
      <c r="A12" s="13">
        <v>44826</v>
      </c>
      <c r="B12" s="2">
        <v>10181</v>
      </c>
      <c r="C12" s="2" t="s">
        <v>83</v>
      </c>
      <c r="D12" s="6">
        <v>-48.36</v>
      </c>
      <c r="E12" s="6"/>
      <c r="F12" s="6">
        <v>-48.36</v>
      </c>
      <c r="G12" s="6"/>
      <c r="H12" s="6"/>
      <c r="I12" s="6">
        <v>-48.36</v>
      </c>
      <c r="J12" s="6"/>
      <c r="K12" s="6">
        <v>-48.36</v>
      </c>
      <c r="L12" s="5">
        <f>SUM(L11+K12)</f>
        <v>18796.34</v>
      </c>
    </row>
    <row r="13" spans="1:13" ht="15.75" x14ac:dyDescent="0.25">
      <c r="A13" s="13">
        <v>44826</v>
      </c>
      <c r="B13" s="14" t="s">
        <v>87</v>
      </c>
      <c r="C13" s="2" t="s">
        <v>86</v>
      </c>
      <c r="D13" s="6">
        <v>2250</v>
      </c>
      <c r="E13" s="6"/>
      <c r="F13" s="6"/>
      <c r="G13" s="6">
        <v>1475</v>
      </c>
      <c r="H13" s="6">
        <v>775</v>
      </c>
      <c r="I13" s="6">
        <v>2250</v>
      </c>
      <c r="J13" s="6"/>
      <c r="K13" s="6">
        <v>2250</v>
      </c>
      <c r="L13" s="5">
        <f>SUM(L12+K13)</f>
        <v>21046.34</v>
      </c>
    </row>
    <row r="14" spans="1:13" ht="15.75" x14ac:dyDescent="0.25">
      <c r="A14" s="13">
        <v>44840</v>
      </c>
      <c r="B14" s="14">
        <v>10184</v>
      </c>
      <c r="C14" s="2" t="s">
        <v>89</v>
      </c>
      <c r="D14" s="6">
        <v>-597.6</v>
      </c>
      <c r="E14" s="6"/>
      <c r="F14" s="6"/>
      <c r="G14" s="6"/>
      <c r="H14" s="6">
        <v>-597.6</v>
      </c>
      <c r="I14" s="6">
        <v>-597.6</v>
      </c>
      <c r="J14" s="6"/>
      <c r="K14" s="6">
        <v>-597.6</v>
      </c>
      <c r="L14" s="5">
        <f>SUM(L13+K14)</f>
        <v>20448.740000000002</v>
      </c>
    </row>
    <row r="15" spans="1:13" ht="15.75" x14ac:dyDescent="0.25">
      <c r="A15" s="13">
        <v>44842</v>
      </c>
      <c r="B15" s="14">
        <v>10185</v>
      </c>
      <c r="C15" s="2" t="s">
        <v>90</v>
      </c>
      <c r="D15" s="6">
        <v>-500</v>
      </c>
      <c r="E15" s="6"/>
      <c r="F15" s="6"/>
      <c r="G15" s="6">
        <v>-500</v>
      </c>
      <c r="H15" s="6"/>
      <c r="I15" s="6">
        <v>-500</v>
      </c>
      <c r="J15" s="6"/>
      <c r="K15" s="6">
        <v>-500</v>
      </c>
      <c r="L15" s="5">
        <f>SUM(L14+K15)</f>
        <v>19948.740000000002</v>
      </c>
    </row>
    <row r="16" spans="1:13" ht="15.75" x14ac:dyDescent="0.25">
      <c r="A16" s="13">
        <v>44852</v>
      </c>
      <c r="B16" s="14" t="s">
        <v>87</v>
      </c>
      <c r="C16" s="2" t="s">
        <v>88</v>
      </c>
      <c r="D16" s="6">
        <v>895.08</v>
      </c>
      <c r="E16" s="6">
        <v>895.08</v>
      </c>
      <c r="F16" s="6"/>
      <c r="G16" s="6"/>
      <c r="H16" s="6"/>
      <c r="I16" s="6"/>
      <c r="J16" s="6">
        <v>895.08</v>
      </c>
      <c r="K16" s="6">
        <v>895.08</v>
      </c>
      <c r="L16" s="5">
        <f>SUM(L15+K16)</f>
        <v>20843.820000000003</v>
      </c>
    </row>
    <row r="17" spans="1:12" ht="15.75" x14ac:dyDescent="0.25">
      <c r="A17" s="13">
        <v>44887</v>
      </c>
      <c r="B17" s="2">
        <v>186</v>
      </c>
      <c r="C17" s="2" t="s">
        <v>91</v>
      </c>
      <c r="D17" s="6">
        <v>-320</v>
      </c>
      <c r="E17" s="6"/>
      <c r="F17" s="6"/>
      <c r="G17" s="6">
        <v>-320</v>
      </c>
      <c r="H17" s="6"/>
      <c r="I17" s="6">
        <v>-320</v>
      </c>
      <c r="J17" s="6"/>
      <c r="K17" s="6">
        <v>-320</v>
      </c>
      <c r="L17" s="5">
        <f>SUM(L16+K17)</f>
        <v>20523.820000000003</v>
      </c>
    </row>
    <row r="18" spans="1:12" ht="15.75" x14ac:dyDescent="0.25">
      <c r="A18" s="13">
        <v>44887</v>
      </c>
      <c r="B18" s="2">
        <v>187</v>
      </c>
      <c r="C18" s="2" t="s">
        <v>92</v>
      </c>
      <c r="D18" s="6">
        <v>-30</v>
      </c>
      <c r="E18" s="6">
        <v>-30</v>
      </c>
      <c r="F18" s="6"/>
      <c r="G18" s="6"/>
      <c r="H18" s="6"/>
      <c r="I18" s="6"/>
      <c r="J18" s="6">
        <v>-30</v>
      </c>
      <c r="K18" s="6">
        <v>-30</v>
      </c>
      <c r="L18" s="5">
        <f>SUM(L17+K18)</f>
        <v>20493.820000000003</v>
      </c>
    </row>
    <row r="19" spans="1:12" ht="15.75" x14ac:dyDescent="0.25">
      <c r="A19" s="13">
        <v>44985</v>
      </c>
      <c r="B19" s="2">
        <v>188</v>
      </c>
      <c r="C19" s="2" t="s">
        <v>93</v>
      </c>
      <c r="D19" s="6">
        <v>-880</v>
      </c>
      <c r="E19" s="6">
        <v>-880</v>
      </c>
      <c r="F19" s="6"/>
      <c r="G19" s="6"/>
      <c r="H19" s="6"/>
      <c r="I19" s="6"/>
      <c r="J19" s="6">
        <v>-880</v>
      </c>
      <c r="K19" s="6">
        <v>-880</v>
      </c>
      <c r="L19" s="5">
        <f>SUM(L18+K19)</f>
        <v>19613.820000000003</v>
      </c>
    </row>
    <row r="20" spans="1:12" ht="15.75" x14ac:dyDescent="0.25">
      <c r="A20" s="13">
        <v>44985</v>
      </c>
      <c r="B20" s="2">
        <v>189</v>
      </c>
      <c r="C20" s="2" t="s">
        <v>94</v>
      </c>
      <c r="D20" s="6">
        <v>-15</v>
      </c>
      <c r="E20" s="6">
        <v>-15</v>
      </c>
      <c r="F20" s="6"/>
      <c r="G20" s="6"/>
      <c r="H20" s="6"/>
      <c r="I20" s="6"/>
      <c r="J20" s="6">
        <v>-15</v>
      </c>
      <c r="K20" s="6">
        <v>-15</v>
      </c>
      <c r="L20" s="5">
        <f>SUM(L19+K20)</f>
        <v>19598.820000000003</v>
      </c>
    </row>
    <row r="21" spans="1:12" ht="15.75" x14ac:dyDescent="0.25">
      <c r="A21" s="13">
        <v>45000</v>
      </c>
      <c r="B21" s="2">
        <v>190</v>
      </c>
      <c r="C21" s="2" t="s">
        <v>95</v>
      </c>
      <c r="D21" s="6">
        <v>-661.92</v>
      </c>
      <c r="E21" s="6"/>
      <c r="F21" s="6">
        <v>-661.92</v>
      </c>
      <c r="G21" s="6"/>
      <c r="H21" s="6"/>
      <c r="I21" s="6">
        <v>-661.92</v>
      </c>
      <c r="J21" s="6"/>
      <c r="K21" s="6">
        <v>-661.92</v>
      </c>
      <c r="L21" s="5">
        <f>SUM(L20+K21)</f>
        <v>18936.900000000005</v>
      </c>
    </row>
    <row r="22" spans="1:12" ht="15.75" x14ac:dyDescent="0.25">
      <c r="A22" s="13">
        <v>45000</v>
      </c>
      <c r="B22" s="2">
        <v>191</v>
      </c>
      <c r="C22" s="2" t="s">
        <v>96</v>
      </c>
      <c r="D22" s="6">
        <v>-100</v>
      </c>
      <c r="E22" s="6">
        <v>-100</v>
      </c>
      <c r="F22" s="6"/>
      <c r="G22" s="6"/>
      <c r="H22" s="6"/>
      <c r="I22" s="6"/>
      <c r="J22" s="6">
        <v>-100</v>
      </c>
      <c r="K22" s="16">
        <v>-100</v>
      </c>
      <c r="L22" s="26">
        <f>SUM(L21+K22)</f>
        <v>18836.900000000005</v>
      </c>
    </row>
    <row r="23" spans="1:12" ht="15.75" x14ac:dyDescent="0.25">
      <c r="A23" s="13">
        <v>45013</v>
      </c>
      <c r="B23" s="2"/>
      <c r="C23" s="2" t="s">
        <v>97</v>
      </c>
      <c r="D23" s="6">
        <v>1381.25</v>
      </c>
      <c r="E23" s="6">
        <v>1381.25</v>
      </c>
      <c r="F23" s="6"/>
      <c r="G23" s="6"/>
      <c r="H23" s="6"/>
      <c r="I23" s="6"/>
      <c r="J23" s="6">
        <v>1381.25</v>
      </c>
      <c r="K23" s="24">
        <v>1381.25</v>
      </c>
      <c r="L23" s="26">
        <f>SUM(L22+K23)</f>
        <v>20218.150000000005</v>
      </c>
    </row>
    <row r="24" spans="1:12" ht="15.75" x14ac:dyDescent="0.25">
      <c r="A24" s="13">
        <v>45014</v>
      </c>
      <c r="B24" s="14" t="s">
        <v>38</v>
      </c>
      <c r="C24" s="2" t="s">
        <v>106</v>
      </c>
      <c r="D24" s="6">
        <v>-35</v>
      </c>
      <c r="E24" s="6">
        <v>-35</v>
      </c>
      <c r="F24" s="6"/>
      <c r="G24" s="6"/>
      <c r="H24" s="6"/>
      <c r="I24" s="6"/>
      <c r="J24" s="6">
        <v>-35</v>
      </c>
      <c r="K24" s="24">
        <v>-35</v>
      </c>
      <c r="L24" s="26">
        <f>SUM(L23+K24)</f>
        <v>20183.150000000005</v>
      </c>
    </row>
    <row r="25" spans="1:12" ht="15.75" x14ac:dyDescent="0.25">
      <c r="A25" s="13">
        <v>45016</v>
      </c>
      <c r="B25" s="2"/>
      <c r="C25" s="2" t="s">
        <v>104</v>
      </c>
      <c r="D25" s="6"/>
      <c r="E25" s="6"/>
      <c r="F25" s="6"/>
      <c r="G25" s="6"/>
      <c r="H25" s="6"/>
      <c r="I25" s="6"/>
      <c r="J25" s="23"/>
      <c r="K25" s="25"/>
      <c r="L25" s="26">
        <f>SUM(L24+K25)</f>
        <v>20183.150000000005</v>
      </c>
    </row>
    <row r="26" spans="1:12" x14ac:dyDescent="0.25">
      <c r="A26" s="2" t="s">
        <v>17</v>
      </c>
      <c r="B26" s="2"/>
      <c r="C26" s="2"/>
      <c r="D26" s="6">
        <f>SUM(D5:D25)</f>
        <v>146.30000000000018</v>
      </c>
      <c r="E26" s="6">
        <f>+SUM(E4:E25)</f>
        <v>9628.52</v>
      </c>
      <c r="F26" s="27">
        <f>+SUM(F4:F25)</f>
        <v>3066.39</v>
      </c>
      <c r="G26" s="27">
        <f>SUM(G4:G25)</f>
        <v>1205</v>
      </c>
      <c r="H26" s="27">
        <f>SUM(H4:H25)</f>
        <v>1220.6300000000001</v>
      </c>
      <c r="I26" s="27">
        <f>SUM(I4:I25)</f>
        <v>5492.0200000000013</v>
      </c>
      <c r="J26" s="6">
        <f>SUM(J4:J25)</f>
        <v>14691.13</v>
      </c>
      <c r="K26" s="6">
        <f>SUM(K4:K25)</f>
        <v>20183.150000000005</v>
      </c>
      <c r="L26" s="6"/>
    </row>
    <row r="28" spans="1:12" x14ac:dyDescent="0.25">
      <c r="B28" s="17"/>
      <c r="C28" t="s">
        <v>98</v>
      </c>
    </row>
    <row r="30" spans="1:12" x14ac:dyDescent="0.25">
      <c r="B30" s="18"/>
      <c r="C30" t="s">
        <v>99</v>
      </c>
    </row>
    <row r="32" spans="1:12" x14ac:dyDescent="0.25">
      <c r="B32" s="19"/>
      <c r="C32" t="s">
        <v>100</v>
      </c>
    </row>
    <row r="33" spans="2:3" x14ac:dyDescent="0.25">
      <c r="C33" s="20" t="s">
        <v>105</v>
      </c>
    </row>
    <row r="35" spans="2:3" x14ac:dyDescent="0.25">
      <c r="B35" s="22"/>
      <c r="C35" t="s">
        <v>101</v>
      </c>
    </row>
    <row r="38" spans="2:3" x14ac:dyDescent="0.25">
      <c r="C38" s="21"/>
    </row>
  </sheetData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1057F-8D5D-4083-850F-3F2DF4538D0E}">
  <dimension ref="A1:L31"/>
  <sheetViews>
    <sheetView tabSelected="1" workbookViewId="0">
      <selection activeCell="F27" sqref="F27"/>
    </sheetView>
  </sheetViews>
  <sheetFormatPr defaultRowHeight="15" x14ac:dyDescent="0.25"/>
  <cols>
    <col min="1" max="1" width="14.42578125" customWidth="1"/>
    <col min="2" max="2" width="10.7109375" bestFit="1" customWidth="1"/>
    <col min="3" max="3" width="61.85546875" customWidth="1"/>
    <col min="5" max="5" width="17.42578125" customWidth="1"/>
    <col min="7" max="7" width="10.7109375" customWidth="1"/>
    <col min="9" max="9" width="12.28515625" customWidth="1"/>
    <col min="10" max="10" width="10.140625" customWidth="1"/>
    <col min="12" max="12" width="11" customWidth="1"/>
  </cols>
  <sheetData>
    <row r="1" spans="1:12" ht="15.75" x14ac:dyDescent="0.2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1"/>
      <c r="B2" s="1"/>
      <c r="C2" s="1"/>
      <c r="D2" s="1"/>
      <c r="E2" s="1"/>
      <c r="F2" s="1"/>
      <c r="G2" s="1" t="s">
        <v>6</v>
      </c>
      <c r="H2" s="1" t="s">
        <v>6</v>
      </c>
      <c r="I2" s="1" t="s">
        <v>11</v>
      </c>
      <c r="J2" s="1" t="s">
        <v>11</v>
      </c>
      <c r="K2" s="1" t="s">
        <v>14</v>
      </c>
      <c r="L2" s="1" t="s">
        <v>30</v>
      </c>
    </row>
    <row r="3" spans="1:12" ht="15.7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19</v>
      </c>
      <c r="F3" s="1" t="s">
        <v>5</v>
      </c>
      <c r="G3" s="1" t="s">
        <v>7</v>
      </c>
      <c r="H3" s="1" t="s">
        <v>8</v>
      </c>
      <c r="I3" s="1" t="s">
        <v>12</v>
      </c>
      <c r="J3" s="1" t="s">
        <v>13</v>
      </c>
      <c r="K3" s="1" t="s">
        <v>11</v>
      </c>
      <c r="L3" s="1" t="s">
        <v>31</v>
      </c>
    </row>
    <row r="4" spans="1:12" x14ac:dyDescent="0.25">
      <c r="A4" s="13">
        <v>45016</v>
      </c>
      <c r="B4" s="2"/>
      <c r="C4" s="2" t="s">
        <v>103</v>
      </c>
      <c r="D4" s="6"/>
      <c r="E4" s="6">
        <v>9628.52</v>
      </c>
      <c r="F4" s="6">
        <v>3066.39</v>
      </c>
      <c r="G4" s="6">
        <v>1205</v>
      </c>
      <c r="H4" s="6">
        <v>1220.6300000000001</v>
      </c>
      <c r="I4" s="6">
        <v>5492.02</v>
      </c>
      <c r="J4" s="6">
        <v>14691.13</v>
      </c>
      <c r="K4" s="6">
        <v>20183.150000000001</v>
      </c>
      <c r="L4" s="6">
        <v>20183.150000000001</v>
      </c>
    </row>
    <row r="5" spans="1:12" x14ac:dyDescent="0.25">
      <c r="A5" s="13">
        <v>45030</v>
      </c>
      <c r="B5" s="2"/>
      <c r="C5" s="2" t="s">
        <v>107</v>
      </c>
      <c r="D5" s="29">
        <v>100</v>
      </c>
      <c r="E5" s="6"/>
      <c r="F5" s="6"/>
      <c r="G5" s="6">
        <v>100</v>
      </c>
      <c r="H5" s="6"/>
      <c r="I5" s="6">
        <v>100</v>
      </c>
      <c r="J5" s="6"/>
      <c r="K5" s="6">
        <v>100</v>
      </c>
      <c r="L5" s="6">
        <f>SUM(K5+L4)</f>
        <v>20283.150000000001</v>
      </c>
    </row>
    <row r="6" spans="1:12" x14ac:dyDescent="0.25">
      <c r="A6" s="13">
        <v>45034</v>
      </c>
      <c r="B6" s="28">
        <v>10193</v>
      </c>
      <c r="C6" s="2" t="s">
        <v>102</v>
      </c>
      <c r="D6" s="11">
        <v>-675</v>
      </c>
      <c r="E6" s="6">
        <v>-675</v>
      </c>
      <c r="F6" s="6"/>
      <c r="G6" s="6"/>
      <c r="H6" s="6"/>
      <c r="I6" s="6"/>
      <c r="J6" s="6">
        <v>-675</v>
      </c>
      <c r="K6" s="6">
        <v>-675</v>
      </c>
      <c r="L6" s="6">
        <f>SUM(K6+L5)</f>
        <v>19608.150000000001</v>
      </c>
    </row>
    <row r="7" spans="1:12" x14ac:dyDescent="0.25">
      <c r="A7" s="2"/>
      <c r="B7" s="28"/>
      <c r="C7" s="2"/>
      <c r="D7" s="6"/>
      <c r="E7" s="6"/>
      <c r="F7" s="6"/>
      <c r="G7" s="6"/>
      <c r="H7" s="6"/>
      <c r="I7" s="6"/>
      <c r="J7" s="6"/>
      <c r="K7" s="6"/>
      <c r="L7" s="6"/>
    </row>
    <row r="8" spans="1:12" x14ac:dyDescent="0.25">
      <c r="A8" s="2"/>
      <c r="B8" s="28"/>
      <c r="C8" s="2"/>
      <c r="D8" s="6"/>
      <c r="E8" s="6"/>
      <c r="F8" s="6"/>
      <c r="G8" s="6"/>
      <c r="H8" s="6"/>
      <c r="I8" s="6"/>
      <c r="J8" s="6"/>
      <c r="K8" s="6"/>
      <c r="L8" s="6"/>
    </row>
    <row r="9" spans="1:12" x14ac:dyDescent="0.25">
      <c r="A9" s="2"/>
      <c r="B9" s="28"/>
      <c r="C9" s="2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2"/>
      <c r="B10" s="28"/>
      <c r="C10" s="2"/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25">
      <c r="A11" s="2"/>
      <c r="B11" s="28"/>
      <c r="C11" s="2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2"/>
      <c r="B12" s="28"/>
      <c r="C12" s="2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2"/>
      <c r="B13" s="28"/>
      <c r="C13" s="2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2"/>
      <c r="B14" s="28"/>
      <c r="C14" s="2"/>
      <c r="D14" s="6"/>
      <c r="E14" s="6"/>
      <c r="F14" s="6"/>
      <c r="G14" s="6"/>
      <c r="H14" s="6"/>
      <c r="I14" s="6"/>
      <c r="J14" s="6"/>
      <c r="K14" s="6"/>
      <c r="L14" s="6"/>
    </row>
    <row r="15" spans="1:12" x14ac:dyDescent="0.25">
      <c r="A15" s="2"/>
      <c r="B15" s="28"/>
      <c r="C15" s="2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2"/>
      <c r="B16" s="28"/>
      <c r="C16" s="2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2"/>
      <c r="B17" s="28"/>
      <c r="C17" s="2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2"/>
      <c r="B18" s="28"/>
      <c r="C18" s="2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2" t="s">
        <v>17</v>
      </c>
      <c r="B19" s="28"/>
      <c r="C19" s="2"/>
      <c r="D19" s="6">
        <f>SUM(D5:D18)</f>
        <v>-575</v>
      </c>
      <c r="E19" s="6">
        <f>SUM(E4:E18)</f>
        <v>8953.52</v>
      </c>
      <c r="F19" s="6">
        <f>SUM(F4:F18)</f>
        <v>3066.39</v>
      </c>
      <c r="G19" s="6">
        <f>SUM(G4:G18)</f>
        <v>1305</v>
      </c>
      <c r="H19" s="6">
        <f>SUM(H4:H18)</f>
        <v>1220.6300000000001</v>
      </c>
      <c r="I19" s="6">
        <f>SUM(I4:I18)</f>
        <v>5592.02</v>
      </c>
      <c r="J19" s="6">
        <f>SUM(J4:J18)</f>
        <v>14016.13</v>
      </c>
      <c r="K19" s="6">
        <f>SUM(K4:K18)</f>
        <v>19608.150000000001</v>
      </c>
      <c r="L19" s="6"/>
    </row>
    <row r="24" spans="1:12" x14ac:dyDescent="0.25">
      <c r="B24" s="17"/>
      <c r="C24" t="s">
        <v>108</v>
      </c>
    </row>
    <row r="26" spans="1:12" x14ac:dyDescent="0.25">
      <c r="B26" s="18"/>
      <c r="C26" t="s">
        <v>109</v>
      </c>
    </row>
    <row r="28" spans="1:12" x14ac:dyDescent="0.25">
      <c r="B28" s="19"/>
      <c r="C28" t="s">
        <v>100</v>
      </c>
    </row>
    <row r="29" spans="1:12" x14ac:dyDescent="0.25">
      <c r="C29" s="20" t="s">
        <v>110</v>
      </c>
    </row>
    <row r="31" spans="1:12" x14ac:dyDescent="0.25">
      <c r="B31" s="22"/>
      <c r="C3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Sinclair</dc:creator>
  <cp:lastModifiedBy>William Sinclair</cp:lastModifiedBy>
  <cp:lastPrinted>2022-08-23T15:49:46Z</cp:lastPrinted>
  <dcterms:created xsi:type="dcterms:W3CDTF">2020-10-07T19:01:52Z</dcterms:created>
  <dcterms:modified xsi:type="dcterms:W3CDTF">2023-04-25T10:42:26Z</dcterms:modified>
</cp:coreProperties>
</file>